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F691" lockStructure="1"/>
  <bookViews>
    <workbookView xWindow="360" yWindow="75" windowWidth="14355" windowHeight="6210"/>
  </bookViews>
  <sheets>
    <sheet name="Sheet2" sheetId="3" r:id="rId1"/>
    <sheet name="Option 1" sheetId="1" state="hidden" r:id="rId2"/>
    <sheet name="Sheet1" sheetId="4" state="hidden" r:id="rId3"/>
    <sheet name="Sheet3" sheetId="5" state="hidden" r:id="rId4"/>
  </sheets>
  <externalReferences>
    <externalReference r:id="rId5"/>
  </externalReferences>
  <definedNames>
    <definedName name="_xlnm.Print_Area" localSheetId="1">'Option 1'!$I$2:$M$51</definedName>
    <definedName name="Vendors">'[1]Setup Page'!$B$28:$B$44</definedName>
    <definedName name="vendors2">'[1]Setup Page'!$I$3:$I$20</definedName>
  </definedNames>
  <calcPr calcId="145621"/>
</workbook>
</file>

<file path=xl/calcChain.xml><?xml version="1.0" encoding="utf-8"?>
<calcChain xmlns="http://schemas.openxmlformats.org/spreadsheetml/2006/main">
  <c r="I8" i="1" l="1"/>
  <c r="L32" i="1" s="1"/>
  <c r="E7" i="3"/>
  <c r="M6" i="1"/>
  <c r="L33" i="1"/>
  <c r="C33" i="3"/>
  <c r="C35" i="3" s="1"/>
  <c r="D13" i="3"/>
  <c r="F45" i="3"/>
  <c r="D35" i="3"/>
  <c r="M19" i="1"/>
  <c r="B26" i="3"/>
  <c r="E17" i="3"/>
  <c r="K8" i="1" s="1"/>
  <c r="F1" i="1"/>
  <c r="B7" i="1"/>
  <c r="B5" i="1"/>
  <c r="E2" i="1"/>
  <c r="J2" i="1" s="1"/>
  <c r="C10" i="3"/>
  <c r="E37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M8" i="1" l="1"/>
  <c r="L34" i="1" s="1"/>
  <c r="L25" i="1"/>
  <c r="F2" i="1"/>
  <c r="B8" i="1" s="1"/>
  <c r="G5" i="1" s="1"/>
  <c r="J12" i="1" s="1"/>
  <c r="I19" i="1"/>
  <c r="K19" i="1" s="1"/>
  <c r="D26" i="3" s="1"/>
  <c r="M43" i="1"/>
  <c r="M47" i="1" s="1"/>
  <c r="J19" i="1" l="1"/>
  <c r="C26" i="3" s="1"/>
  <c r="F5" i="1"/>
  <c r="C13" i="1"/>
  <c r="B13" i="1"/>
  <c r="L19" i="1"/>
  <c r="E26" i="3" s="1"/>
  <c r="K14" i="1"/>
  <c r="J8" i="1"/>
  <c r="D5" i="1"/>
  <c r="B9" i="1"/>
  <c r="E5" i="1"/>
  <c r="M2" i="1"/>
  <c r="D9" i="1" l="1"/>
  <c r="C17" i="3"/>
  <c r="C19" i="3" s="1"/>
  <c r="B35" i="3" s="1"/>
  <c r="F35" i="3" s="1"/>
  <c r="E9" i="1"/>
  <c r="D13" i="1"/>
  <c r="F9" i="1"/>
  <c r="K28" i="1"/>
  <c r="F39" i="3" l="1"/>
  <c r="F41" i="3" s="1"/>
  <c r="L29" i="1"/>
  <c r="L37" i="1"/>
  <c r="M45" i="1"/>
  <c r="M49" i="1" s="1"/>
  <c r="G13" i="1"/>
  <c r="F13" i="1"/>
  <c r="B14" i="1" s="1"/>
  <c r="C14" i="1" s="1"/>
  <c r="D14" i="1" l="1"/>
  <c r="F14" i="1" s="1"/>
  <c r="B15" i="1" s="1"/>
  <c r="G14" i="1" l="1"/>
  <c r="C15" i="1"/>
  <c r="D15" i="1" l="1"/>
  <c r="F15" i="1" l="1"/>
  <c r="B16" i="1" s="1"/>
  <c r="G15" i="1"/>
  <c r="C16" i="1" l="1"/>
  <c r="D16" i="1" l="1"/>
  <c r="G16" i="1" s="1"/>
  <c r="F16" i="1" l="1"/>
  <c r="B17" i="1" s="1"/>
  <c r="C17" i="1" l="1"/>
  <c r="D17" i="1" l="1"/>
  <c r="F17" i="1" s="1"/>
  <c r="B18" i="1" s="1"/>
  <c r="G17" i="1" l="1"/>
  <c r="C18" i="1"/>
  <c r="D18" i="1" l="1"/>
  <c r="F18" i="1" s="1"/>
  <c r="B19" i="1" s="1"/>
  <c r="G18" i="1" l="1"/>
  <c r="C19" i="1"/>
  <c r="D19" i="1" l="1"/>
  <c r="F19" i="1" s="1"/>
  <c r="B20" i="1" s="1"/>
  <c r="G19" i="1" l="1"/>
  <c r="C20" i="1"/>
  <c r="D20" i="1" l="1"/>
  <c r="F20" i="1" s="1"/>
  <c r="B21" i="1" s="1"/>
  <c r="C21" i="1" l="1"/>
  <c r="G20" i="1"/>
  <c r="D21" i="1" l="1"/>
  <c r="F21" i="1" s="1"/>
  <c r="B22" i="1" s="1"/>
  <c r="G21" i="1" l="1"/>
  <c r="C22" i="1"/>
  <c r="D22" i="1" l="1"/>
  <c r="F22" i="1" s="1"/>
  <c r="B23" i="1" s="1"/>
  <c r="C23" i="1" l="1"/>
  <c r="G22" i="1"/>
  <c r="D23" i="1" l="1"/>
  <c r="F23" i="1" s="1"/>
  <c r="B24" i="1" s="1"/>
  <c r="G23" i="1" l="1"/>
  <c r="C24" i="1"/>
  <c r="L31" i="1" s="1"/>
  <c r="M36" i="1" s="1"/>
  <c r="F47" i="3" s="1"/>
  <c r="D24" i="1" l="1"/>
  <c r="L35" i="1" s="1"/>
  <c r="F24" i="1" l="1"/>
  <c r="B25" i="1" s="1"/>
  <c r="C25" i="1" s="1"/>
  <c r="G24" i="1"/>
  <c r="F49" i="3" l="1"/>
  <c r="L38" i="1"/>
  <c r="D25" i="1"/>
  <c r="F25" i="1" s="1"/>
  <c r="B26" i="1" s="1"/>
  <c r="G25" i="1" l="1"/>
  <c r="C26" i="1"/>
  <c r="D26" i="1" l="1"/>
  <c r="F26" i="1" s="1"/>
  <c r="B27" i="1" s="1"/>
  <c r="C27" i="1" l="1"/>
  <c r="G26" i="1"/>
  <c r="D27" i="1" l="1"/>
  <c r="F27" i="1" s="1"/>
  <c r="B28" i="1" s="1"/>
  <c r="G27" i="1" l="1"/>
  <c r="C28" i="1"/>
  <c r="D28" i="1" l="1"/>
  <c r="F28" i="1" s="1"/>
  <c r="B29" i="1" s="1"/>
  <c r="C29" i="1" l="1"/>
  <c r="G28" i="1"/>
  <c r="D29" i="1" l="1"/>
  <c r="F29" i="1" s="1"/>
  <c r="B30" i="1" s="1"/>
  <c r="G29" i="1" l="1"/>
  <c r="C30" i="1"/>
  <c r="D30" i="1" l="1"/>
  <c r="F30" i="1" s="1"/>
  <c r="B31" i="1" s="1"/>
  <c r="C31" i="1" l="1"/>
  <c r="G30" i="1"/>
  <c r="D31" i="1" l="1"/>
  <c r="F31" i="1" s="1"/>
  <c r="B32" i="1" s="1"/>
  <c r="G31" i="1" l="1"/>
  <c r="C32" i="1"/>
  <c r="D32" i="1" l="1"/>
  <c r="F32" i="1" s="1"/>
  <c r="B33" i="1" s="1"/>
  <c r="C33" i="1" l="1"/>
  <c r="G32" i="1"/>
  <c r="D33" i="1" l="1"/>
  <c r="F33" i="1" s="1"/>
  <c r="B34" i="1" s="1"/>
  <c r="G33" i="1" l="1"/>
  <c r="C34" i="1"/>
  <c r="D34" i="1" l="1"/>
  <c r="F34" i="1" s="1"/>
  <c r="B35" i="1" s="1"/>
  <c r="C35" i="1" l="1"/>
  <c r="G34" i="1"/>
  <c r="D35" i="1" l="1"/>
  <c r="F35" i="1" s="1"/>
  <c r="B36" i="1" s="1"/>
  <c r="G35" i="1" l="1"/>
  <c r="C36" i="1"/>
  <c r="D36" i="1" l="1"/>
  <c r="F36" i="1" s="1"/>
  <c r="B37" i="1" s="1"/>
  <c r="G36" i="1" l="1"/>
  <c r="C37" i="1"/>
  <c r="D37" i="1" l="1"/>
  <c r="F37" i="1" s="1"/>
  <c r="B38" i="1" s="1"/>
  <c r="G37" i="1" l="1"/>
  <c r="C38" i="1"/>
  <c r="D38" i="1" l="1"/>
  <c r="F38" i="1" s="1"/>
  <c r="B39" i="1" s="1"/>
  <c r="G38" i="1" l="1"/>
  <c r="C39" i="1"/>
  <c r="D39" i="1" l="1"/>
  <c r="F39" i="1" s="1"/>
  <c r="B40" i="1" s="1"/>
  <c r="G39" i="1" l="1"/>
  <c r="C40" i="1"/>
  <c r="D40" i="1" l="1"/>
  <c r="F40" i="1" s="1"/>
  <c r="B41" i="1" s="1"/>
  <c r="G40" i="1" l="1"/>
  <c r="C41" i="1"/>
  <c r="D41" i="1" l="1"/>
  <c r="F41" i="1" s="1"/>
  <c r="B42" i="1" s="1"/>
  <c r="G41" i="1" l="1"/>
  <c r="C42" i="1"/>
  <c r="D42" i="1" l="1"/>
  <c r="F42" i="1" s="1"/>
  <c r="B43" i="1" s="1"/>
  <c r="G42" i="1" l="1"/>
  <c r="C43" i="1"/>
  <c r="D43" i="1" l="1"/>
  <c r="F43" i="1" s="1"/>
  <c r="B44" i="1" s="1"/>
  <c r="G43" i="1" l="1"/>
  <c r="C44" i="1"/>
  <c r="D44" i="1" l="1"/>
  <c r="F44" i="1" s="1"/>
  <c r="B45" i="1" s="1"/>
  <c r="G44" i="1" l="1"/>
  <c r="C45" i="1"/>
  <c r="D45" i="1" l="1"/>
  <c r="F45" i="1" s="1"/>
  <c r="B46" i="1" s="1"/>
  <c r="G45" i="1" l="1"/>
  <c r="C46" i="1"/>
  <c r="D46" i="1" l="1"/>
  <c r="F46" i="1" s="1"/>
  <c r="B47" i="1" s="1"/>
  <c r="G46" i="1" l="1"/>
  <c r="C47" i="1"/>
  <c r="D47" i="1" l="1"/>
  <c r="F47" i="1" s="1"/>
  <c r="B48" i="1" s="1"/>
  <c r="G47" i="1" l="1"/>
  <c r="C48" i="1"/>
  <c r="D48" i="1" l="1"/>
  <c r="F48" i="1" s="1"/>
  <c r="B49" i="1" s="1"/>
  <c r="G48" i="1" l="1"/>
  <c r="C49" i="1"/>
  <c r="D49" i="1" l="1"/>
  <c r="F49" i="1" s="1"/>
  <c r="B50" i="1" s="1"/>
  <c r="G49" i="1" l="1"/>
  <c r="C50" i="1"/>
  <c r="D50" i="1" l="1"/>
  <c r="F50" i="1" s="1"/>
  <c r="B51" i="1" s="1"/>
  <c r="G50" i="1" l="1"/>
  <c r="C51" i="1"/>
  <c r="D51" i="1" l="1"/>
  <c r="F51" i="1" s="1"/>
  <c r="B52" i="1" s="1"/>
  <c r="G51" i="1" l="1"/>
  <c r="C52" i="1"/>
  <c r="D52" i="1" l="1"/>
  <c r="F52" i="1" s="1"/>
  <c r="B53" i="1" s="1"/>
  <c r="G52" i="1" l="1"/>
  <c r="C53" i="1"/>
  <c r="D53" i="1" l="1"/>
  <c r="F53" i="1" s="1"/>
  <c r="B54" i="1" s="1"/>
  <c r="G53" i="1" l="1"/>
  <c r="C54" i="1"/>
  <c r="D54" i="1" l="1"/>
  <c r="F54" i="1" s="1"/>
  <c r="B55" i="1" s="1"/>
  <c r="G54" i="1" l="1"/>
  <c r="C55" i="1"/>
  <c r="D55" i="1" l="1"/>
  <c r="F55" i="1" s="1"/>
  <c r="B56" i="1" s="1"/>
  <c r="G55" i="1" l="1"/>
  <c r="C56" i="1"/>
  <c r="D56" i="1" l="1"/>
  <c r="F56" i="1" s="1"/>
  <c r="B57" i="1" s="1"/>
  <c r="G56" i="1" l="1"/>
  <c r="C57" i="1"/>
  <c r="D57" i="1" l="1"/>
  <c r="F57" i="1" s="1"/>
  <c r="B58" i="1" s="1"/>
  <c r="G57" i="1" l="1"/>
  <c r="C58" i="1"/>
  <c r="D58" i="1" l="1"/>
  <c r="F58" i="1" s="1"/>
  <c r="B59" i="1" s="1"/>
  <c r="G58" i="1" l="1"/>
  <c r="C59" i="1"/>
  <c r="D59" i="1" l="1"/>
  <c r="F59" i="1" s="1"/>
  <c r="B60" i="1" s="1"/>
  <c r="G59" i="1" l="1"/>
  <c r="C60" i="1"/>
  <c r="D60" i="1" l="1"/>
  <c r="F60" i="1" s="1"/>
  <c r="B61" i="1" s="1"/>
  <c r="G60" i="1" l="1"/>
  <c r="C61" i="1"/>
  <c r="D61" i="1" l="1"/>
  <c r="F61" i="1" s="1"/>
  <c r="B62" i="1" s="1"/>
  <c r="G61" i="1" l="1"/>
  <c r="C62" i="1"/>
  <c r="D62" i="1" l="1"/>
  <c r="F62" i="1" s="1"/>
  <c r="B63" i="1" s="1"/>
  <c r="G62" i="1" l="1"/>
  <c r="C63" i="1"/>
  <c r="D63" i="1" l="1"/>
  <c r="F63" i="1" s="1"/>
  <c r="B64" i="1" s="1"/>
  <c r="G63" i="1" l="1"/>
  <c r="C64" i="1"/>
  <c r="D64" i="1" l="1"/>
  <c r="F64" i="1" s="1"/>
  <c r="B65" i="1" s="1"/>
  <c r="G64" i="1" l="1"/>
  <c r="C65" i="1"/>
  <c r="D65" i="1" l="1"/>
  <c r="F65" i="1" s="1"/>
  <c r="B66" i="1" s="1"/>
  <c r="G65" i="1" l="1"/>
  <c r="C66" i="1"/>
  <c r="D66" i="1" l="1"/>
  <c r="F66" i="1" s="1"/>
  <c r="B67" i="1" s="1"/>
  <c r="G66" i="1" l="1"/>
  <c r="C67" i="1"/>
  <c r="D67" i="1" l="1"/>
  <c r="F67" i="1" s="1"/>
  <c r="B68" i="1" s="1"/>
  <c r="G67" i="1" l="1"/>
  <c r="C68" i="1"/>
  <c r="D68" i="1" l="1"/>
  <c r="F68" i="1" s="1"/>
  <c r="B69" i="1" s="1"/>
  <c r="G68" i="1" l="1"/>
  <c r="C69" i="1"/>
  <c r="D69" i="1" l="1"/>
  <c r="F69" i="1" s="1"/>
  <c r="B70" i="1" s="1"/>
  <c r="G69" i="1" l="1"/>
  <c r="C70" i="1"/>
  <c r="D70" i="1" l="1"/>
  <c r="F70" i="1" s="1"/>
  <c r="B71" i="1" s="1"/>
  <c r="G70" i="1" l="1"/>
  <c r="C71" i="1"/>
  <c r="D71" i="1" l="1"/>
  <c r="F71" i="1" s="1"/>
  <c r="B72" i="1" s="1"/>
  <c r="G71" i="1" l="1"/>
  <c r="C72" i="1"/>
  <c r="D72" i="1" l="1"/>
  <c r="F72" i="1" s="1"/>
  <c r="B73" i="1" s="1"/>
  <c r="G72" i="1" l="1"/>
  <c r="C73" i="1"/>
  <c r="D73" i="1" l="1"/>
  <c r="F73" i="1" s="1"/>
  <c r="B74" i="1" s="1"/>
  <c r="G73" i="1" l="1"/>
  <c r="C74" i="1"/>
  <c r="D74" i="1" l="1"/>
  <c r="F74" i="1" s="1"/>
  <c r="B75" i="1" s="1"/>
  <c r="G74" i="1" l="1"/>
  <c r="C75" i="1"/>
  <c r="D75" i="1" l="1"/>
  <c r="F75" i="1" s="1"/>
  <c r="B76" i="1" s="1"/>
  <c r="G75" i="1" l="1"/>
  <c r="C76" i="1"/>
  <c r="D76" i="1" l="1"/>
  <c r="F76" i="1" s="1"/>
  <c r="B77" i="1" s="1"/>
  <c r="G76" i="1" l="1"/>
  <c r="C77" i="1"/>
  <c r="D77" i="1" l="1"/>
  <c r="F77" i="1" s="1"/>
  <c r="B78" i="1" s="1"/>
  <c r="G77" i="1" l="1"/>
  <c r="C78" i="1"/>
  <c r="D78" i="1" l="1"/>
  <c r="F78" i="1" s="1"/>
  <c r="B79" i="1" s="1"/>
  <c r="G78" i="1" l="1"/>
  <c r="C79" i="1"/>
  <c r="D79" i="1" l="1"/>
  <c r="F79" i="1" s="1"/>
  <c r="B80" i="1" s="1"/>
  <c r="G79" i="1" l="1"/>
  <c r="C80" i="1"/>
  <c r="D80" i="1" l="1"/>
  <c r="F80" i="1" s="1"/>
  <c r="B81" i="1" s="1"/>
  <c r="G80" i="1" l="1"/>
  <c r="C81" i="1"/>
  <c r="D81" i="1" l="1"/>
  <c r="F81" i="1" s="1"/>
  <c r="B82" i="1" s="1"/>
  <c r="G81" i="1" l="1"/>
  <c r="C82" i="1"/>
  <c r="D82" i="1" l="1"/>
  <c r="F82" i="1" s="1"/>
  <c r="B83" i="1" s="1"/>
  <c r="G82" i="1" l="1"/>
  <c r="C83" i="1"/>
  <c r="D83" i="1" l="1"/>
  <c r="F83" i="1" s="1"/>
  <c r="B84" i="1" s="1"/>
  <c r="G83" i="1" l="1"/>
  <c r="C84" i="1"/>
  <c r="D84" i="1" l="1"/>
  <c r="F84" i="1" s="1"/>
  <c r="B85" i="1" s="1"/>
  <c r="G84" i="1" l="1"/>
  <c r="C85" i="1"/>
  <c r="D85" i="1" l="1"/>
  <c r="F85" i="1" s="1"/>
  <c r="B86" i="1" s="1"/>
  <c r="G85" i="1" l="1"/>
  <c r="C86" i="1"/>
  <c r="D86" i="1" l="1"/>
  <c r="F86" i="1" s="1"/>
  <c r="B87" i="1" s="1"/>
  <c r="G86" i="1" l="1"/>
  <c r="C87" i="1"/>
  <c r="D87" i="1" l="1"/>
  <c r="F87" i="1" s="1"/>
  <c r="B88" i="1" s="1"/>
  <c r="G87" i="1" l="1"/>
  <c r="C88" i="1"/>
  <c r="D88" i="1" l="1"/>
  <c r="F88" i="1" s="1"/>
  <c r="B89" i="1" s="1"/>
  <c r="G88" i="1" l="1"/>
  <c r="C89" i="1"/>
  <c r="D89" i="1" l="1"/>
  <c r="F89" i="1" s="1"/>
  <c r="B90" i="1" s="1"/>
  <c r="G89" i="1" l="1"/>
  <c r="C90" i="1"/>
  <c r="D90" i="1" l="1"/>
  <c r="F90" i="1" s="1"/>
  <c r="B91" i="1" s="1"/>
  <c r="G90" i="1" l="1"/>
  <c r="C91" i="1"/>
  <c r="D91" i="1" l="1"/>
  <c r="F91" i="1" s="1"/>
  <c r="B92" i="1" s="1"/>
  <c r="G91" i="1" l="1"/>
  <c r="C92" i="1"/>
  <c r="D92" i="1" l="1"/>
  <c r="F92" i="1" s="1"/>
  <c r="B93" i="1" s="1"/>
  <c r="G92" i="1" l="1"/>
  <c r="C93" i="1"/>
  <c r="D93" i="1" l="1"/>
  <c r="F93" i="1" s="1"/>
  <c r="B94" i="1" s="1"/>
  <c r="G93" i="1" l="1"/>
  <c r="C94" i="1"/>
  <c r="D94" i="1" l="1"/>
  <c r="F94" i="1" s="1"/>
  <c r="B95" i="1" s="1"/>
  <c r="G94" i="1" l="1"/>
  <c r="C95" i="1"/>
  <c r="D95" i="1" l="1"/>
  <c r="F95" i="1" s="1"/>
  <c r="B96" i="1" s="1"/>
  <c r="G95" i="1" l="1"/>
  <c r="C96" i="1"/>
  <c r="D96" i="1" l="1"/>
  <c r="F96" i="1" s="1"/>
  <c r="B97" i="1" s="1"/>
  <c r="G96" i="1" l="1"/>
  <c r="C97" i="1"/>
  <c r="D97" i="1" l="1"/>
  <c r="F97" i="1" s="1"/>
  <c r="B98" i="1" s="1"/>
  <c r="G97" i="1" l="1"/>
  <c r="C98" i="1"/>
  <c r="D98" i="1" l="1"/>
  <c r="F98" i="1" s="1"/>
  <c r="B99" i="1" s="1"/>
  <c r="G98" i="1" l="1"/>
  <c r="C99" i="1"/>
  <c r="D99" i="1" l="1"/>
  <c r="F99" i="1" s="1"/>
  <c r="B100" i="1" s="1"/>
  <c r="G99" i="1" l="1"/>
  <c r="C100" i="1"/>
  <c r="D100" i="1" l="1"/>
  <c r="F100" i="1" s="1"/>
  <c r="B101" i="1" s="1"/>
  <c r="G100" i="1" l="1"/>
  <c r="C101" i="1"/>
  <c r="D101" i="1" l="1"/>
  <c r="F101" i="1" s="1"/>
  <c r="B102" i="1" s="1"/>
  <c r="G101" i="1" l="1"/>
  <c r="C102" i="1"/>
  <c r="D102" i="1" l="1"/>
  <c r="F102" i="1" s="1"/>
  <c r="B103" i="1" s="1"/>
  <c r="G102" i="1" l="1"/>
  <c r="C103" i="1"/>
  <c r="D103" i="1" l="1"/>
  <c r="F103" i="1" s="1"/>
  <c r="B104" i="1" s="1"/>
  <c r="G103" i="1" l="1"/>
  <c r="C104" i="1"/>
  <c r="D104" i="1" l="1"/>
  <c r="F104" i="1" s="1"/>
  <c r="B105" i="1" s="1"/>
  <c r="G104" i="1" l="1"/>
  <c r="C105" i="1"/>
  <c r="D105" i="1" l="1"/>
  <c r="F105" i="1" s="1"/>
  <c r="B106" i="1" s="1"/>
  <c r="G105" i="1" l="1"/>
  <c r="C106" i="1"/>
  <c r="D106" i="1" l="1"/>
  <c r="F106" i="1" s="1"/>
  <c r="B107" i="1" s="1"/>
  <c r="G106" i="1" l="1"/>
  <c r="C107" i="1"/>
  <c r="D107" i="1" l="1"/>
  <c r="F107" i="1" s="1"/>
  <c r="B108" i="1" s="1"/>
  <c r="G107" i="1" l="1"/>
  <c r="C108" i="1"/>
  <c r="D108" i="1" l="1"/>
  <c r="F108" i="1" s="1"/>
  <c r="B109" i="1" s="1"/>
  <c r="G108" i="1" l="1"/>
  <c r="C109" i="1"/>
  <c r="D109" i="1" l="1"/>
  <c r="F109" i="1" s="1"/>
  <c r="B110" i="1" s="1"/>
  <c r="G109" i="1" l="1"/>
  <c r="C110" i="1"/>
  <c r="D110" i="1" l="1"/>
  <c r="F110" i="1" s="1"/>
  <c r="B111" i="1" s="1"/>
  <c r="G110" i="1" l="1"/>
  <c r="C111" i="1"/>
  <c r="D111" i="1" l="1"/>
  <c r="F111" i="1" s="1"/>
  <c r="B112" i="1" s="1"/>
  <c r="G111" i="1" l="1"/>
  <c r="C112" i="1"/>
  <c r="D112" i="1" l="1"/>
  <c r="F112" i="1" s="1"/>
  <c r="B113" i="1" s="1"/>
  <c r="G112" i="1" l="1"/>
  <c r="C113" i="1"/>
  <c r="D113" i="1" l="1"/>
  <c r="F113" i="1" s="1"/>
  <c r="B114" i="1" s="1"/>
  <c r="G113" i="1" l="1"/>
  <c r="C114" i="1"/>
  <c r="D114" i="1" l="1"/>
  <c r="F114" i="1" s="1"/>
  <c r="B115" i="1" s="1"/>
  <c r="G114" i="1" l="1"/>
  <c r="C115" i="1"/>
  <c r="D115" i="1" l="1"/>
  <c r="F115" i="1" s="1"/>
  <c r="B116" i="1" s="1"/>
  <c r="G115" i="1" l="1"/>
  <c r="C116" i="1"/>
  <c r="D116" i="1" l="1"/>
  <c r="F116" i="1" s="1"/>
  <c r="B117" i="1" s="1"/>
  <c r="G116" i="1" l="1"/>
  <c r="C117" i="1"/>
  <c r="D117" i="1" l="1"/>
  <c r="F117" i="1" s="1"/>
  <c r="B118" i="1" s="1"/>
  <c r="G117" i="1" l="1"/>
  <c r="C118" i="1"/>
  <c r="D118" i="1" l="1"/>
  <c r="F118" i="1" s="1"/>
  <c r="B119" i="1" s="1"/>
  <c r="G118" i="1" l="1"/>
  <c r="C119" i="1"/>
  <c r="D119" i="1" l="1"/>
  <c r="F119" i="1" s="1"/>
  <c r="B120" i="1" s="1"/>
  <c r="G119" i="1" l="1"/>
  <c r="C120" i="1"/>
  <c r="D120" i="1" l="1"/>
  <c r="F120" i="1" s="1"/>
  <c r="B121" i="1" s="1"/>
  <c r="G120" i="1" l="1"/>
  <c r="C121" i="1"/>
  <c r="D121" i="1" l="1"/>
  <c r="F121" i="1" s="1"/>
  <c r="B122" i="1" s="1"/>
  <c r="G121" i="1" l="1"/>
  <c r="C122" i="1"/>
  <c r="D122" i="1" l="1"/>
  <c r="F122" i="1" s="1"/>
  <c r="B123" i="1" s="1"/>
  <c r="G122" i="1" l="1"/>
  <c r="C123" i="1"/>
  <c r="D123" i="1" l="1"/>
  <c r="F123" i="1" s="1"/>
  <c r="B124" i="1" s="1"/>
  <c r="G123" i="1" l="1"/>
  <c r="C124" i="1"/>
  <c r="D124" i="1" l="1"/>
  <c r="F124" i="1" s="1"/>
  <c r="B125" i="1" s="1"/>
  <c r="G124" i="1" l="1"/>
  <c r="C125" i="1"/>
  <c r="D125" i="1" l="1"/>
  <c r="F125" i="1" s="1"/>
  <c r="B126" i="1" s="1"/>
  <c r="G125" i="1" l="1"/>
  <c r="C126" i="1"/>
  <c r="D126" i="1" l="1"/>
  <c r="F126" i="1" s="1"/>
  <c r="B127" i="1" s="1"/>
  <c r="G126" i="1" l="1"/>
  <c r="C127" i="1"/>
  <c r="D127" i="1" l="1"/>
  <c r="F127" i="1" s="1"/>
  <c r="B128" i="1" s="1"/>
  <c r="G127" i="1" l="1"/>
  <c r="C128" i="1"/>
  <c r="D128" i="1" l="1"/>
  <c r="F128" i="1" s="1"/>
  <c r="B129" i="1" s="1"/>
  <c r="G128" i="1" l="1"/>
  <c r="C129" i="1"/>
  <c r="D129" i="1" l="1"/>
  <c r="F129" i="1" s="1"/>
  <c r="B130" i="1" s="1"/>
  <c r="G129" i="1" l="1"/>
  <c r="C130" i="1"/>
  <c r="D130" i="1" l="1"/>
  <c r="F130" i="1" s="1"/>
  <c r="B131" i="1" s="1"/>
  <c r="G130" i="1" l="1"/>
  <c r="C131" i="1"/>
  <c r="D131" i="1" l="1"/>
  <c r="F131" i="1" s="1"/>
  <c r="B132" i="1" s="1"/>
  <c r="G131" i="1" l="1"/>
  <c r="C132" i="1"/>
  <c r="D132" i="1" l="1"/>
  <c r="F132" i="1" s="1"/>
  <c r="B133" i="1" s="1"/>
  <c r="G132" i="1" l="1"/>
  <c r="C133" i="1"/>
  <c r="D133" i="1" l="1"/>
  <c r="F133" i="1" s="1"/>
  <c r="B134" i="1" s="1"/>
  <c r="G133" i="1" l="1"/>
  <c r="C134" i="1"/>
  <c r="D134" i="1" l="1"/>
  <c r="F134" i="1" s="1"/>
  <c r="B135" i="1" s="1"/>
  <c r="G134" i="1" l="1"/>
  <c r="C135" i="1"/>
  <c r="D135" i="1" l="1"/>
  <c r="F135" i="1" s="1"/>
  <c r="B136" i="1" s="1"/>
  <c r="G135" i="1" l="1"/>
  <c r="C136" i="1"/>
  <c r="D136" i="1" l="1"/>
  <c r="F136" i="1" s="1"/>
  <c r="B137" i="1" s="1"/>
  <c r="G136" i="1" l="1"/>
  <c r="C137" i="1"/>
  <c r="D137" i="1" l="1"/>
  <c r="F137" i="1" s="1"/>
  <c r="B138" i="1" s="1"/>
  <c r="G137" i="1" l="1"/>
  <c r="C138" i="1"/>
  <c r="D138" i="1" l="1"/>
  <c r="F138" i="1" s="1"/>
  <c r="B139" i="1" s="1"/>
  <c r="G138" i="1" l="1"/>
  <c r="C139" i="1"/>
  <c r="D139" i="1" l="1"/>
  <c r="F139" i="1" s="1"/>
  <c r="B140" i="1" s="1"/>
  <c r="G139" i="1" l="1"/>
  <c r="C140" i="1"/>
  <c r="D140" i="1" l="1"/>
  <c r="F140" i="1" s="1"/>
  <c r="B141" i="1" s="1"/>
  <c r="G140" i="1" l="1"/>
  <c r="C141" i="1"/>
  <c r="D141" i="1" l="1"/>
  <c r="F141" i="1" s="1"/>
  <c r="B142" i="1" s="1"/>
  <c r="G141" i="1" l="1"/>
  <c r="C142" i="1"/>
  <c r="D142" i="1" l="1"/>
  <c r="F142" i="1" s="1"/>
  <c r="B143" i="1" s="1"/>
  <c r="G142" i="1" l="1"/>
  <c r="C143" i="1"/>
  <c r="D143" i="1" l="1"/>
  <c r="F143" i="1" s="1"/>
  <c r="B144" i="1" s="1"/>
  <c r="G143" i="1" l="1"/>
  <c r="C144" i="1"/>
  <c r="D144" i="1" l="1"/>
  <c r="F144" i="1" s="1"/>
  <c r="B145" i="1" s="1"/>
  <c r="G144" i="1" l="1"/>
  <c r="C145" i="1"/>
  <c r="D145" i="1" l="1"/>
  <c r="F145" i="1" s="1"/>
  <c r="B146" i="1" s="1"/>
  <c r="G145" i="1" l="1"/>
  <c r="C146" i="1"/>
  <c r="D146" i="1" l="1"/>
  <c r="F146" i="1" s="1"/>
  <c r="B147" i="1" s="1"/>
  <c r="G146" i="1" l="1"/>
  <c r="C147" i="1"/>
  <c r="D147" i="1" l="1"/>
  <c r="F147" i="1" s="1"/>
  <c r="B148" i="1" s="1"/>
  <c r="G147" i="1" l="1"/>
  <c r="C148" i="1"/>
  <c r="D148" i="1" l="1"/>
  <c r="F148" i="1" s="1"/>
  <c r="B149" i="1" s="1"/>
  <c r="G148" i="1" l="1"/>
  <c r="C149" i="1"/>
  <c r="D149" i="1" l="1"/>
  <c r="F149" i="1" s="1"/>
  <c r="B150" i="1" s="1"/>
  <c r="G149" i="1" l="1"/>
  <c r="C150" i="1"/>
  <c r="D150" i="1" l="1"/>
  <c r="F150" i="1" s="1"/>
  <c r="B151" i="1" s="1"/>
  <c r="G150" i="1" l="1"/>
  <c r="C151" i="1"/>
  <c r="D151" i="1" l="1"/>
  <c r="F151" i="1" s="1"/>
  <c r="B152" i="1" s="1"/>
  <c r="G151" i="1" l="1"/>
  <c r="C152" i="1"/>
  <c r="D152" i="1" l="1"/>
  <c r="F152" i="1" s="1"/>
  <c r="B153" i="1" s="1"/>
  <c r="G152" i="1" l="1"/>
  <c r="C153" i="1"/>
  <c r="D153" i="1" l="1"/>
  <c r="F153" i="1" s="1"/>
  <c r="B154" i="1" s="1"/>
  <c r="G153" i="1" l="1"/>
  <c r="C154" i="1"/>
  <c r="D154" i="1" l="1"/>
  <c r="F154" i="1" s="1"/>
  <c r="B155" i="1" s="1"/>
  <c r="G154" i="1" l="1"/>
  <c r="C155" i="1"/>
  <c r="D155" i="1" l="1"/>
  <c r="F155" i="1" s="1"/>
  <c r="B156" i="1" s="1"/>
  <c r="G155" i="1" l="1"/>
  <c r="C156" i="1"/>
  <c r="D156" i="1" l="1"/>
  <c r="F156" i="1" s="1"/>
  <c r="B157" i="1" s="1"/>
  <c r="G156" i="1" l="1"/>
  <c r="C157" i="1"/>
  <c r="D157" i="1" l="1"/>
  <c r="F157" i="1" s="1"/>
  <c r="B158" i="1" s="1"/>
  <c r="G157" i="1" l="1"/>
  <c r="C158" i="1"/>
  <c r="D158" i="1" l="1"/>
  <c r="F158" i="1" s="1"/>
  <c r="B159" i="1" s="1"/>
  <c r="G158" i="1" l="1"/>
  <c r="C159" i="1"/>
  <c r="D159" i="1" l="1"/>
  <c r="F159" i="1" s="1"/>
  <c r="B160" i="1" s="1"/>
  <c r="G159" i="1" l="1"/>
  <c r="C160" i="1"/>
  <c r="D160" i="1" l="1"/>
  <c r="F160" i="1" s="1"/>
  <c r="B161" i="1" s="1"/>
  <c r="G160" i="1" l="1"/>
  <c r="C161" i="1"/>
  <c r="D161" i="1" l="1"/>
  <c r="F161" i="1" s="1"/>
  <c r="B162" i="1" s="1"/>
  <c r="G161" i="1" l="1"/>
  <c r="C162" i="1"/>
  <c r="D162" i="1" l="1"/>
  <c r="F162" i="1" s="1"/>
  <c r="B163" i="1" s="1"/>
  <c r="G162" i="1" l="1"/>
  <c r="C163" i="1"/>
  <c r="D163" i="1" l="1"/>
  <c r="F163" i="1" s="1"/>
  <c r="B164" i="1" s="1"/>
  <c r="G163" i="1" l="1"/>
  <c r="C164" i="1"/>
  <c r="D164" i="1" l="1"/>
  <c r="F164" i="1" s="1"/>
  <c r="B165" i="1" s="1"/>
  <c r="G164" i="1" l="1"/>
  <c r="C165" i="1"/>
  <c r="D165" i="1" l="1"/>
  <c r="F165" i="1" s="1"/>
  <c r="B166" i="1" s="1"/>
  <c r="G165" i="1" l="1"/>
  <c r="C166" i="1"/>
  <c r="D166" i="1" l="1"/>
  <c r="F166" i="1" s="1"/>
  <c r="B167" i="1" s="1"/>
  <c r="G166" i="1" l="1"/>
  <c r="C167" i="1"/>
  <c r="D167" i="1" l="1"/>
  <c r="F167" i="1" s="1"/>
  <c r="B168" i="1" s="1"/>
  <c r="G167" i="1" l="1"/>
  <c r="C168" i="1"/>
  <c r="D168" i="1" l="1"/>
  <c r="F168" i="1" s="1"/>
  <c r="B169" i="1" s="1"/>
  <c r="G168" i="1" l="1"/>
  <c r="C169" i="1"/>
  <c r="D169" i="1" l="1"/>
  <c r="F169" i="1" s="1"/>
  <c r="B170" i="1" s="1"/>
  <c r="G169" i="1" l="1"/>
  <c r="C170" i="1"/>
  <c r="D170" i="1" l="1"/>
  <c r="F170" i="1" s="1"/>
  <c r="B171" i="1" s="1"/>
  <c r="G170" i="1" l="1"/>
  <c r="C171" i="1"/>
  <c r="D171" i="1" l="1"/>
  <c r="F171" i="1" s="1"/>
  <c r="B172" i="1" s="1"/>
  <c r="G171" i="1" l="1"/>
  <c r="C172" i="1"/>
  <c r="D172" i="1" l="1"/>
  <c r="F172" i="1" s="1"/>
  <c r="B173" i="1" s="1"/>
  <c r="G172" i="1" l="1"/>
  <c r="C173" i="1"/>
  <c r="D173" i="1" l="1"/>
  <c r="F173" i="1" s="1"/>
  <c r="B174" i="1" s="1"/>
  <c r="G173" i="1" l="1"/>
  <c r="C174" i="1"/>
  <c r="D174" i="1" l="1"/>
  <c r="F174" i="1" s="1"/>
  <c r="B175" i="1" s="1"/>
  <c r="G174" i="1" l="1"/>
  <c r="C175" i="1"/>
  <c r="D175" i="1" l="1"/>
  <c r="F175" i="1" s="1"/>
  <c r="B176" i="1" s="1"/>
  <c r="G175" i="1" l="1"/>
  <c r="C176" i="1"/>
  <c r="D176" i="1" l="1"/>
  <c r="F176" i="1" s="1"/>
  <c r="B177" i="1" s="1"/>
  <c r="G176" i="1" l="1"/>
  <c r="C177" i="1"/>
  <c r="D177" i="1" l="1"/>
  <c r="F177" i="1" s="1"/>
  <c r="B178" i="1" s="1"/>
  <c r="G177" i="1" l="1"/>
  <c r="C178" i="1"/>
  <c r="D178" i="1" l="1"/>
  <c r="F178" i="1" s="1"/>
  <c r="B179" i="1" s="1"/>
  <c r="G178" i="1" l="1"/>
  <c r="C179" i="1"/>
  <c r="D179" i="1" l="1"/>
  <c r="F179" i="1" s="1"/>
  <c r="B180" i="1" s="1"/>
  <c r="G179" i="1" l="1"/>
  <c r="C180" i="1"/>
  <c r="D180" i="1" l="1"/>
  <c r="F180" i="1" s="1"/>
  <c r="B181" i="1" s="1"/>
  <c r="G180" i="1" l="1"/>
  <c r="C181" i="1"/>
  <c r="D181" i="1" l="1"/>
  <c r="F181" i="1" s="1"/>
  <c r="B182" i="1" s="1"/>
  <c r="G181" i="1" l="1"/>
  <c r="C182" i="1"/>
  <c r="D182" i="1" l="1"/>
  <c r="F182" i="1" s="1"/>
  <c r="B183" i="1" s="1"/>
  <c r="G182" i="1" l="1"/>
  <c r="C183" i="1"/>
  <c r="D183" i="1" l="1"/>
  <c r="F183" i="1" s="1"/>
  <c r="B184" i="1" s="1"/>
  <c r="G183" i="1" l="1"/>
  <c r="C184" i="1"/>
  <c r="D184" i="1" l="1"/>
  <c r="F184" i="1" s="1"/>
  <c r="B185" i="1" s="1"/>
  <c r="G184" i="1" l="1"/>
  <c r="C185" i="1"/>
  <c r="D185" i="1" l="1"/>
  <c r="F185" i="1" s="1"/>
  <c r="B186" i="1" s="1"/>
  <c r="G185" i="1" l="1"/>
  <c r="C186" i="1"/>
  <c r="D186" i="1" l="1"/>
  <c r="F186" i="1" s="1"/>
  <c r="B187" i="1" s="1"/>
  <c r="G186" i="1" l="1"/>
  <c r="C187" i="1"/>
  <c r="D187" i="1" l="1"/>
  <c r="F187" i="1" s="1"/>
  <c r="B188" i="1" s="1"/>
  <c r="G187" i="1" l="1"/>
  <c r="C188" i="1"/>
  <c r="D188" i="1" l="1"/>
  <c r="F188" i="1" s="1"/>
  <c r="B189" i="1" s="1"/>
  <c r="G188" i="1" l="1"/>
  <c r="C189" i="1"/>
  <c r="D189" i="1" l="1"/>
  <c r="F189" i="1" s="1"/>
  <c r="B190" i="1" s="1"/>
  <c r="G189" i="1" l="1"/>
  <c r="C190" i="1"/>
  <c r="D190" i="1" l="1"/>
  <c r="F190" i="1" s="1"/>
  <c r="B191" i="1" s="1"/>
  <c r="G190" i="1" l="1"/>
  <c r="C191" i="1"/>
  <c r="D191" i="1" l="1"/>
  <c r="F191" i="1" s="1"/>
  <c r="B192" i="1" s="1"/>
  <c r="G191" i="1" l="1"/>
  <c r="C192" i="1"/>
  <c r="D192" i="1" l="1"/>
  <c r="F192" i="1" s="1"/>
  <c r="B193" i="1" s="1"/>
  <c r="G192" i="1" l="1"/>
  <c r="C193" i="1"/>
  <c r="D193" i="1" l="1"/>
  <c r="F193" i="1" s="1"/>
  <c r="B194" i="1" s="1"/>
  <c r="C194" i="1" l="1"/>
  <c r="G193" i="1"/>
  <c r="D194" i="1" l="1"/>
  <c r="F194" i="1" s="1"/>
  <c r="B195" i="1" s="1"/>
  <c r="G194" i="1" l="1"/>
  <c r="C195" i="1"/>
  <c r="D195" i="1" l="1"/>
  <c r="F195" i="1" s="1"/>
  <c r="B196" i="1" s="1"/>
  <c r="C196" i="1" l="1"/>
  <c r="G195" i="1"/>
  <c r="D196" i="1" l="1"/>
  <c r="F196" i="1" s="1"/>
  <c r="B197" i="1" s="1"/>
  <c r="G196" i="1" l="1"/>
  <c r="C197" i="1"/>
  <c r="D197" i="1" l="1"/>
  <c r="F197" i="1" s="1"/>
  <c r="B198" i="1" s="1"/>
  <c r="C198" i="1" l="1"/>
  <c r="G197" i="1"/>
  <c r="D198" i="1" l="1"/>
  <c r="F198" i="1" s="1"/>
  <c r="B199" i="1" s="1"/>
  <c r="C199" i="1" l="1"/>
  <c r="G198" i="1"/>
  <c r="D199" i="1" l="1"/>
  <c r="F199" i="1" s="1"/>
  <c r="B200" i="1" s="1"/>
  <c r="C200" i="1" l="1"/>
  <c r="G199" i="1"/>
  <c r="D200" i="1" l="1"/>
  <c r="F200" i="1" s="1"/>
  <c r="B201" i="1" s="1"/>
  <c r="G200" i="1" l="1"/>
  <c r="C201" i="1"/>
  <c r="D201" i="1" l="1"/>
  <c r="F201" i="1" s="1"/>
  <c r="B202" i="1" s="1"/>
  <c r="G201" i="1" l="1"/>
  <c r="C202" i="1"/>
  <c r="D202" i="1" l="1"/>
  <c r="F202" i="1" s="1"/>
  <c r="B203" i="1" s="1"/>
  <c r="G202" i="1" l="1"/>
  <c r="C203" i="1"/>
  <c r="D203" i="1" l="1"/>
  <c r="F203" i="1" s="1"/>
  <c r="B204" i="1" s="1"/>
  <c r="G203" i="1" l="1"/>
  <c r="C204" i="1"/>
  <c r="D204" i="1" l="1"/>
  <c r="F204" i="1" s="1"/>
  <c r="B205" i="1" s="1"/>
  <c r="G204" i="1" l="1"/>
  <c r="C205" i="1"/>
  <c r="D205" i="1" l="1"/>
  <c r="F205" i="1" s="1"/>
  <c r="B206" i="1" s="1"/>
  <c r="G205" i="1" l="1"/>
  <c r="C206" i="1"/>
  <c r="D206" i="1" l="1"/>
  <c r="F206" i="1" s="1"/>
  <c r="B207" i="1" s="1"/>
  <c r="G206" i="1" l="1"/>
  <c r="C207" i="1"/>
  <c r="D207" i="1" l="1"/>
  <c r="F207" i="1" s="1"/>
  <c r="B208" i="1" s="1"/>
  <c r="G207" i="1" l="1"/>
  <c r="C208" i="1"/>
  <c r="D208" i="1" l="1"/>
  <c r="F208" i="1" s="1"/>
  <c r="B209" i="1" s="1"/>
  <c r="G208" i="1" l="1"/>
  <c r="C209" i="1"/>
  <c r="D209" i="1" l="1"/>
  <c r="F209" i="1" s="1"/>
  <c r="B210" i="1" s="1"/>
  <c r="G209" i="1" l="1"/>
  <c r="C210" i="1"/>
  <c r="D210" i="1" l="1"/>
  <c r="F210" i="1" s="1"/>
  <c r="B211" i="1" s="1"/>
  <c r="G210" i="1" l="1"/>
  <c r="C211" i="1"/>
  <c r="D211" i="1" l="1"/>
  <c r="F211" i="1" s="1"/>
  <c r="B212" i="1" s="1"/>
  <c r="G211" i="1" l="1"/>
  <c r="C212" i="1"/>
  <c r="D212" i="1" l="1"/>
  <c r="F212" i="1" s="1"/>
  <c r="B213" i="1" s="1"/>
  <c r="G212" i="1" l="1"/>
  <c r="C213" i="1"/>
  <c r="D213" i="1" l="1"/>
  <c r="F213" i="1" s="1"/>
  <c r="B214" i="1" s="1"/>
  <c r="G213" i="1" l="1"/>
  <c r="C214" i="1"/>
  <c r="D214" i="1" l="1"/>
  <c r="F214" i="1" s="1"/>
  <c r="B215" i="1" s="1"/>
  <c r="G214" i="1" l="1"/>
  <c r="C215" i="1"/>
  <c r="D215" i="1" l="1"/>
  <c r="F215" i="1" s="1"/>
  <c r="B216" i="1" s="1"/>
  <c r="G215" i="1" l="1"/>
  <c r="C216" i="1"/>
  <c r="D216" i="1" l="1"/>
  <c r="F216" i="1" s="1"/>
  <c r="B217" i="1" s="1"/>
  <c r="C217" i="1" l="1"/>
  <c r="G216" i="1"/>
  <c r="D217" i="1" l="1"/>
  <c r="F217" i="1" s="1"/>
  <c r="B218" i="1" s="1"/>
  <c r="G217" i="1" l="1"/>
  <c r="C218" i="1"/>
  <c r="D218" i="1" l="1"/>
  <c r="F218" i="1" s="1"/>
  <c r="B219" i="1" s="1"/>
  <c r="G218" i="1" l="1"/>
  <c r="C219" i="1"/>
  <c r="D219" i="1" l="1"/>
  <c r="F219" i="1" s="1"/>
  <c r="B220" i="1" s="1"/>
  <c r="G219" i="1" l="1"/>
  <c r="C220" i="1"/>
  <c r="D220" i="1" l="1"/>
  <c r="F220" i="1" s="1"/>
  <c r="B221" i="1" s="1"/>
  <c r="G220" i="1" l="1"/>
  <c r="C221" i="1"/>
  <c r="D221" i="1" l="1"/>
  <c r="F221" i="1" s="1"/>
  <c r="B222" i="1" s="1"/>
  <c r="G221" i="1" l="1"/>
  <c r="C222" i="1"/>
  <c r="D222" i="1" l="1"/>
  <c r="F222" i="1" s="1"/>
  <c r="B223" i="1" s="1"/>
  <c r="G222" i="1" l="1"/>
  <c r="C223" i="1"/>
  <c r="D223" i="1" l="1"/>
  <c r="F223" i="1" s="1"/>
  <c r="B224" i="1" s="1"/>
  <c r="G223" i="1" l="1"/>
  <c r="C224" i="1"/>
  <c r="D224" i="1" l="1"/>
  <c r="F224" i="1" s="1"/>
  <c r="B225" i="1" s="1"/>
  <c r="G224" i="1" l="1"/>
  <c r="C225" i="1"/>
  <c r="D225" i="1" l="1"/>
  <c r="F225" i="1" s="1"/>
  <c r="B226" i="1" s="1"/>
  <c r="G225" i="1" l="1"/>
  <c r="C226" i="1"/>
  <c r="D226" i="1" l="1"/>
  <c r="F226" i="1" s="1"/>
  <c r="B227" i="1" s="1"/>
  <c r="G226" i="1" l="1"/>
  <c r="C227" i="1"/>
  <c r="D227" i="1" l="1"/>
  <c r="F227" i="1" s="1"/>
  <c r="B228" i="1" s="1"/>
  <c r="G227" i="1" l="1"/>
  <c r="C228" i="1"/>
  <c r="D228" i="1" l="1"/>
  <c r="F228" i="1" s="1"/>
  <c r="B229" i="1" s="1"/>
  <c r="G228" i="1" l="1"/>
  <c r="C229" i="1"/>
  <c r="D229" i="1" l="1"/>
  <c r="F229" i="1" s="1"/>
  <c r="B230" i="1" s="1"/>
  <c r="G229" i="1" l="1"/>
  <c r="C230" i="1"/>
  <c r="D230" i="1" l="1"/>
  <c r="F230" i="1" s="1"/>
  <c r="B231" i="1" s="1"/>
  <c r="C231" i="1" l="1"/>
  <c r="G230" i="1"/>
  <c r="D231" i="1" l="1"/>
  <c r="F231" i="1" s="1"/>
  <c r="B232" i="1" s="1"/>
  <c r="C232" i="1" l="1"/>
  <c r="G231" i="1"/>
  <c r="D232" i="1" l="1"/>
  <c r="F232" i="1" s="1"/>
  <c r="B233" i="1" s="1"/>
  <c r="G232" i="1" l="1"/>
  <c r="C233" i="1"/>
  <c r="D233" i="1" l="1"/>
  <c r="F233" i="1" s="1"/>
  <c r="B234" i="1" s="1"/>
  <c r="G233" i="1" l="1"/>
  <c r="C234" i="1"/>
  <c r="D234" i="1" l="1"/>
  <c r="F234" i="1" s="1"/>
  <c r="B235" i="1" s="1"/>
  <c r="G234" i="1" l="1"/>
  <c r="C235" i="1"/>
  <c r="D235" i="1" l="1"/>
  <c r="F235" i="1" s="1"/>
  <c r="B236" i="1" s="1"/>
  <c r="G235" i="1" l="1"/>
  <c r="C236" i="1"/>
  <c r="D236" i="1" l="1"/>
  <c r="F236" i="1" s="1"/>
  <c r="B237" i="1" s="1"/>
  <c r="G236" i="1" l="1"/>
  <c r="C237" i="1"/>
  <c r="D237" i="1" l="1"/>
  <c r="F237" i="1" s="1"/>
  <c r="B238" i="1" s="1"/>
  <c r="G237" i="1" l="1"/>
  <c r="C238" i="1"/>
  <c r="D238" i="1" l="1"/>
  <c r="F238" i="1" s="1"/>
  <c r="B239" i="1" s="1"/>
  <c r="G238" i="1" l="1"/>
  <c r="C239" i="1"/>
  <c r="D239" i="1" l="1"/>
  <c r="F239" i="1" s="1"/>
  <c r="B240" i="1" s="1"/>
  <c r="G239" i="1" l="1"/>
  <c r="C240" i="1"/>
  <c r="D240" i="1" l="1"/>
  <c r="F240" i="1" s="1"/>
  <c r="B241" i="1" s="1"/>
  <c r="G240" i="1" l="1"/>
  <c r="C241" i="1"/>
  <c r="D241" i="1" l="1"/>
  <c r="F241" i="1" s="1"/>
  <c r="B242" i="1" s="1"/>
  <c r="G241" i="1" l="1"/>
  <c r="C242" i="1"/>
  <c r="D242" i="1" l="1"/>
  <c r="F242" i="1" s="1"/>
  <c r="B243" i="1" s="1"/>
  <c r="C243" i="1" l="1"/>
  <c r="G242" i="1"/>
  <c r="D243" i="1" l="1"/>
  <c r="F243" i="1" s="1"/>
  <c r="B244" i="1" s="1"/>
  <c r="G243" i="1" l="1"/>
  <c r="C244" i="1"/>
  <c r="D244" i="1" l="1"/>
  <c r="F244" i="1" s="1"/>
  <c r="B245" i="1" s="1"/>
  <c r="G244" i="1" l="1"/>
  <c r="C245" i="1"/>
  <c r="D245" i="1" l="1"/>
  <c r="F245" i="1" s="1"/>
  <c r="B246" i="1" s="1"/>
  <c r="G245" i="1" l="1"/>
  <c r="C246" i="1"/>
  <c r="D246" i="1" l="1"/>
  <c r="F246" i="1" s="1"/>
  <c r="B247" i="1" s="1"/>
  <c r="G246" i="1" l="1"/>
  <c r="C247" i="1"/>
  <c r="D247" i="1" l="1"/>
  <c r="F247" i="1" s="1"/>
  <c r="B248" i="1" s="1"/>
  <c r="G247" i="1" l="1"/>
  <c r="C248" i="1"/>
  <c r="D248" i="1" l="1"/>
  <c r="F248" i="1" s="1"/>
  <c r="B249" i="1" s="1"/>
  <c r="G248" i="1" l="1"/>
  <c r="C249" i="1"/>
  <c r="D249" i="1" l="1"/>
  <c r="F249" i="1" s="1"/>
  <c r="B250" i="1" s="1"/>
  <c r="C250" i="1" l="1"/>
  <c r="G249" i="1"/>
  <c r="D250" i="1" l="1"/>
  <c r="F250" i="1" s="1"/>
  <c r="B251" i="1" s="1"/>
  <c r="G250" i="1" l="1"/>
  <c r="C251" i="1"/>
  <c r="D251" i="1" l="1"/>
  <c r="F251" i="1" s="1"/>
  <c r="B252" i="1" s="1"/>
  <c r="G251" i="1" l="1"/>
  <c r="C252" i="1"/>
  <c r="D252" i="1" l="1"/>
  <c r="F252" i="1" s="1"/>
  <c r="B253" i="1" s="1"/>
  <c r="G252" i="1" l="1"/>
  <c r="C253" i="1"/>
  <c r="D253" i="1" l="1"/>
  <c r="F253" i="1" s="1"/>
  <c r="B254" i="1" s="1"/>
  <c r="G253" i="1" l="1"/>
  <c r="C254" i="1"/>
  <c r="D254" i="1" l="1"/>
  <c r="F254" i="1" s="1"/>
  <c r="B255" i="1" s="1"/>
  <c r="G254" i="1" l="1"/>
  <c r="C255" i="1"/>
  <c r="D255" i="1" l="1"/>
  <c r="F255" i="1" s="1"/>
  <c r="B256" i="1" s="1"/>
  <c r="G255" i="1" l="1"/>
  <c r="C256" i="1"/>
  <c r="D256" i="1" l="1"/>
  <c r="F256" i="1" s="1"/>
  <c r="B257" i="1" s="1"/>
  <c r="G256" i="1" l="1"/>
  <c r="C257" i="1"/>
  <c r="D257" i="1" l="1"/>
  <c r="F257" i="1" s="1"/>
  <c r="B258" i="1" s="1"/>
  <c r="G257" i="1" l="1"/>
  <c r="C258" i="1"/>
  <c r="D258" i="1" l="1"/>
  <c r="F258" i="1" s="1"/>
  <c r="B259" i="1" s="1"/>
  <c r="G258" i="1" l="1"/>
  <c r="C259" i="1"/>
  <c r="D259" i="1" l="1"/>
  <c r="F259" i="1" s="1"/>
  <c r="B260" i="1" s="1"/>
  <c r="G259" i="1" l="1"/>
  <c r="C260" i="1"/>
  <c r="D260" i="1" l="1"/>
  <c r="F260" i="1" s="1"/>
  <c r="B261" i="1" s="1"/>
  <c r="G260" i="1" l="1"/>
  <c r="C261" i="1"/>
  <c r="D261" i="1" l="1"/>
  <c r="F261" i="1" s="1"/>
  <c r="B262" i="1" s="1"/>
  <c r="G261" i="1" l="1"/>
  <c r="C262" i="1"/>
  <c r="D262" i="1" l="1"/>
  <c r="F262" i="1" s="1"/>
  <c r="B263" i="1" s="1"/>
  <c r="G262" i="1" l="1"/>
  <c r="C263" i="1"/>
  <c r="D263" i="1" l="1"/>
  <c r="F263" i="1" s="1"/>
  <c r="B264" i="1" s="1"/>
  <c r="G263" i="1" l="1"/>
  <c r="C264" i="1"/>
  <c r="D264" i="1" l="1"/>
  <c r="F264" i="1" s="1"/>
  <c r="B265" i="1" s="1"/>
  <c r="G264" i="1" l="1"/>
  <c r="C265" i="1"/>
  <c r="D265" i="1" l="1"/>
  <c r="F265" i="1" s="1"/>
  <c r="B266" i="1" s="1"/>
  <c r="G265" i="1" l="1"/>
  <c r="C266" i="1"/>
  <c r="D266" i="1" l="1"/>
  <c r="F266" i="1" s="1"/>
  <c r="B267" i="1" s="1"/>
  <c r="G266" i="1" l="1"/>
  <c r="C267" i="1"/>
  <c r="D267" i="1" l="1"/>
  <c r="F267" i="1" s="1"/>
  <c r="B268" i="1" s="1"/>
  <c r="G267" i="1" l="1"/>
  <c r="C268" i="1"/>
  <c r="D268" i="1" l="1"/>
  <c r="F268" i="1" s="1"/>
  <c r="B269" i="1" s="1"/>
  <c r="G268" i="1" l="1"/>
  <c r="C269" i="1"/>
  <c r="D269" i="1" l="1"/>
  <c r="F269" i="1" s="1"/>
  <c r="B270" i="1" s="1"/>
  <c r="G269" i="1" l="1"/>
  <c r="C270" i="1"/>
  <c r="D270" i="1" l="1"/>
  <c r="F270" i="1" s="1"/>
  <c r="B271" i="1" s="1"/>
  <c r="G270" i="1" l="1"/>
  <c r="C271" i="1"/>
  <c r="D271" i="1" l="1"/>
  <c r="F271" i="1" s="1"/>
  <c r="B272" i="1" s="1"/>
  <c r="G271" i="1" l="1"/>
  <c r="C272" i="1"/>
  <c r="D272" i="1" l="1"/>
  <c r="F272" i="1" s="1"/>
  <c r="B273" i="1" s="1"/>
  <c r="G272" i="1" l="1"/>
  <c r="C273" i="1"/>
  <c r="D273" i="1" l="1"/>
  <c r="F273" i="1" s="1"/>
  <c r="B274" i="1" s="1"/>
  <c r="G273" i="1" l="1"/>
  <c r="C274" i="1"/>
  <c r="D274" i="1" l="1"/>
  <c r="F274" i="1" s="1"/>
  <c r="B275" i="1" s="1"/>
  <c r="G274" i="1" l="1"/>
  <c r="C275" i="1"/>
  <c r="D275" i="1" l="1"/>
  <c r="F275" i="1" s="1"/>
  <c r="B276" i="1" s="1"/>
  <c r="G275" i="1" l="1"/>
  <c r="C276" i="1"/>
  <c r="D276" i="1" l="1"/>
  <c r="F276" i="1" s="1"/>
  <c r="B277" i="1" s="1"/>
  <c r="G276" i="1" l="1"/>
  <c r="C277" i="1"/>
  <c r="D277" i="1" l="1"/>
  <c r="F277" i="1" s="1"/>
  <c r="B278" i="1" s="1"/>
  <c r="G277" i="1" l="1"/>
  <c r="C278" i="1"/>
  <c r="D278" i="1" l="1"/>
  <c r="F278" i="1" s="1"/>
  <c r="B279" i="1" s="1"/>
  <c r="G278" i="1" l="1"/>
  <c r="C279" i="1"/>
  <c r="D279" i="1" l="1"/>
  <c r="F279" i="1" s="1"/>
  <c r="B280" i="1" s="1"/>
  <c r="C280" i="1" l="1"/>
  <c r="G279" i="1"/>
  <c r="D280" i="1" l="1"/>
  <c r="F280" i="1" s="1"/>
  <c r="B281" i="1" s="1"/>
  <c r="G280" i="1" l="1"/>
  <c r="C281" i="1"/>
  <c r="D281" i="1" l="1"/>
  <c r="F281" i="1" s="1"/>
  <c r="B282" i="1" s="1"/>
  <c r="G281" i="1" l="1"/>
  <c r="C282" i="1"/>
  <c r="D282" i="1" l="1"/>
  <c r="F282" i="1" s="1"/>
  <c r="B283" i="1" s="1"/>
  <c r="G282" i="1" l="1"/>
  <c r="C283" i="1"/>
  <c r="D283" i="1" l="1"/>
  <c r="F283" i="1" s="1"/>
  <c r="B284" i="1" s="1"/>
  <c r="G283" i="1" l="1"/>
  <c r="C284" i="1"/>
  <c r="D284" i="1" l="1"/>
  <c r="F284" i="1" s="1"/>
  <c r="B285" i="1" s="1"/>
  <c r="G284" i="1" l="1"/>
  <c r="C285" i="1"/>
  <c r="D285" i="1" l="1"/>
  <c r="F285" i="1" s="1"/>
  <c r="B286" i="1" s="1"/>
  <c r="G285" i="1" l="1"/>
  <c r="C286" i="1"/>
  <c r="D286" i="1" l="1"/>
  <c r="F286" i="1" s="1"/>
  <c r="B287" i="1" s="1"/>
  <c r="G286" i="1" l="1"/>
  <c r="C287" i="1"/>
  <c r="D287" i="1" l="1"/>
  <c r="F287" i="1" s="1"/>
  <c r="B288" i="1" s="1"/>
  <c r="G287" i="1" l="1"/>
  <c r="C288" i="1"/>
  <c r="D288" i="1" l="1"/>
  <c r="F288" i="1" s="1"/>
  <c r="B289" i="1" s="1"/>
  <c r="G288" i="1" l="1"/>
  <c r="C289" i="1"/>
  <c r="D289" i="1" l="1"/>
  <c r="F289" i="1" s="1"/>
  <c r="B290" i="1" s="1"/>
  <c r="G289" i="1" l="1"/>
  <c r="C290" i="1"/>
  <c r="D290" i="1" l="1"/>
  <c r="F290" i="1" s="1"/>
  <c r="B291" i="1" s="1"/>
  <c r="G290" i="1" l="1"/>
  <c r="C291" i="1"/>
  <c r="D291" i="1" l="1"/>
  <c r="F291" i="1" s="1"/>
  <c r="B292" i="1" s="1"/>
  <c r="G291" i="1" l="1"/>
  <c r="C292" i="1"/>
  <c r="D292" i="1" l="1"/>
  <c r="F292" i="1" s="1"/>
  <c r="B293" i="1" s="1"/>
  <c r="G292" i="1" l="1"/>
  <c r="C293" i="1"/>
  <c r="D293" i="1" l="1"/>
  <c r="F293" i="1" s="1"/>
  <c r="B294" i="1" s="1"/>
  <c r="G293" i="1" l="1"/>
  <c r="C294" i="1"/>
  <c r="D294" i="1" l="1"/>
  <c r="F294" i="1" s="1"/>
  <c r="B295" i="1" s="1"/>
  <c r="G294" i="1" l="1"/>
  <c r="C295" i="1"/>
  <c r="D295" i="1" l="1"/>
  <c r="F295" i="1" s="1"/>
  <c r="B296" i="1" s="1"/>
  <c r="G295" i="1" l="1"/>
  <c r="C296" i="1"/>
  <c r="D296" i="1" l="1"/>
  <c r="F296" i="1" s="1"/>
  <c r="B297" i="1" s="1"/>
  <c r="G296" i="1" l="1"/>
  <c r="C297" i="1"/>
  <c r="D297" i="1" l="1"/>
  <c r="F297" i="1" s="1"/>
  <c r="B298" i="1" s="1"/>
  <c r="G297" i="1" l="1"/>
  <c r="C298" i="1"/>
  <c r="D298" i="1" l="1"/>
  <c r="F298" i="1" s="1"/>
  <c r="B299" i="1" s="1"/>
  <c r="G298" i="1" l="1"/>
  <c r="C299" i="1"/>
  <c r="D299" i="1" l="1"/>
  <c r="F299" i="1" s="1"/>
  <c r="B300" i="1" s="1"/>
  <c r="G299" i="1" l="1"/>
  <c r="C300" i="1"/>
  <c r="D300" i="1" l="1"/>
  <c r="F300" i="1" s="1"/>
  <c r="B301" i="1" s="1"/>
  <c r="G300" i="1" l="1"/>
  <c r="C301" i="1"/>
  <c r="D301" i="1" l="1"/>
  <c r="F301" i="1" s="1"/>
  <c r="B302" i="1" s="1"/>
  <c r="G301" i="1" l="1"/>
  <c r="C302" i="1"/>
  <c r="D302" i="1" l="1"/>
  <c r="F302" i="1" s="1"/>
  <c r="B303" i="1" s="1"/>
  <c r="G302" i="1" l="1"/>
  <c r="C303" i="1"/>
  <c r="D303" i="1" l="1"/>
  <c r="F303" i="1" s="1"/>
  <c r="B304" i="1" s="1"/>
  <c r="G303" i="1" l="1"/>
  <c r="C304" i="1"/>
  <c r="D304" i="1" l="1"/>
  <c r="F304" i="1" s="1"/>
  <c r="B305" i="1" s="1"/>
  <c r="G304" i="1" l="1"/>
  <c r="C305" i="1"/>
  <c r="D305" i="1" l="1"/>
  <c r="F305" i="1" s="1"/>
  <c r="B306" i="1" s="1"/>
  <c r="G305" i="1" l="1"/>
  <c r="C306" i="1"/>
  <c r="D306" i="1" l="1"/>
  <c r="F306" i="1" s="1"/>
  <c r="B307" i="1" s="1"/>
  <c r="G306" i="1" l="1"/>
  <c r="C307" i="1"/>
  <c r="D307" i="1" l="1"/>
  <c r="F307" i="1" s="1"/>
  <c r="B308" i="1" s="1"/>
  <c r="G307" i="1" l="1"/>
  <c r="C308" i="1"/>
  <c r="D308" i="1" l="1"/>
  <c r="F308" i="1" s="1"/>
  <c r="B309" i="1" s="1"/>
  <c r="G308" i="1" l="1"/>
  <c r="C309" i="1"/>
  <c r="D309" i="1" l="1"/>
  <c r="F309" i="1" s="1"/>
  <c r="B310" i="1" s="1"/>
  <c r="G309" i="1" l="1"/>
  <c r="C310" i="1"/>
  <c r="D310" i="1" l="1"/>
  <c r="F310" i="1" s="1"/>
  <c r="B311" i="1" s="1"/>
  <c r="G310" i="1" l="1"/>
  <c r="C311" i="1"/>
  <c r="D311" i="1" l="1"/>
  <c r="F311" i="1" s="1"/>
  <c r="B312" i="1" s="1"/>
  <c r="G311" i="1" l="1"/>
  <c r="C312" i="1"/>
  <c r="D312" i="1" l="1"/>
  <c r="F312" i="1" s="1"/>
  <c r="B313" i="1" s="1"/>
  <c r="G312" i="1" l="1"/>
  <c r="C313" i="1"/>
  <c r="D313" i="1" l="1"/>
  <c r="F313" i="1" s="1"/>
  <c r="B314" i="1" s="1"/>
  <c r="G313" i="1" l="1"/>
  <c r="C314" i="1"/>
  <c r="D314" i="1" l="1"/>
  <c r="F314" i="1" s="1"/>
  <c r="B315" i="1" s="1"/>
  <c r="G314" i="1" l="1"/>
  <c r="C315" i="1"/>
  <c r="D315" i="1" l="1"/>
  <c r="F315" i="1" s="1"/>
  <c r="B316" i="1" s="1"/>
  <c r="C316" i="1" l="1"/>
  <c r="G315" i="1"/>
  <c r="D316" i="1" l="1"/>
  <c r="F316" i="1" s="1"/>
  <c r="B317" i="1" s="1"/>
  <c r="G316" i="1" l="1"/>
  <c r="C317" i="1"/>
  <c r="D317" i="1" l="1"/>
  <c r="F317" i="1" s="1"/>
  <c r="B318" i="1" s="1"/>
  <c r="G317" i="1" l="1"/>
  <c r="C318" i="1"/>
  <c r="D318" i="1" l="1"/>
  <c r="F318" i="1" s="1"/>
  <c r="B319" i="1" s="1"/>
  <c r="G318" i="1" l="1"/>
  <c r="C319" i="1"/>
  <c r="D319" i="1" l="1"/>
  <c r="F319" i="1" s="1"/>
  <c r="B320" i="1" s="1"/>
  <c r="G319" i="1" l="1"/>
  <c r="C320" i="1"/>
  <c r="D320" i="1" l="1"/>
  <c r="F320" i="1" s="1"/>
  <c r="B321" i="1" s="1"/>
  <c r="G320" i="1" l="1"/>
  <c r="C321" i="1"/>
  <c r="D321" i="1" l="1"/>
  <c r="F321" i="1" s="1"/>
  <c r="B322" i="1" s="1"/>
  <c r="G321" i="1" l="1"/>
  <c r="C322" i="1"/>
  <c r="D322" i="1" l="1"/>
  <c r="F322" i="1" s="1"/>
  <c r="B323" i="1" s="1"/>
  <c r="G322" i="1" l="1"/>
  <c r="C323" i="1"/>
  <c r="D323" i="1" l="1"/>
  <c r="F323" i="1" s="1"/>
  <c r="B324" i="1" s="1"/>
  <c r="G323" i="1" l="1"/>
  <c r="C324" i="1"/>
  <c r="D324" i="1" l="1"/>
  <c r="F324" i="1" s="1"/>
  <c r="B325" i="1" s="1"/>
  <c r="G324" i="1" l="1"/>
  <c r="C325" i="1"/>
  <c r="D325" i="1" l="1"/>
  <c r="F325" i="1" s="1"/>
  <c r="B326" i="1" s="1"/>
  <c r="G325" i="1" l="1"/>
  <c r="C326" i="1"/>
  <c r="D326" i="1" l="1"/>
  <c r="F326" i="1" s="1"/>
  <c r="B327" i="1" s="1"/>
  <c r="G326" i="1" l="1"/>
  <c r="C327" i="1"/>
  <c r="D327" i="1" l="1"/>
  <c r="F327" i="1" s="1"/>
  <c r="B328" i="1" s="1"/>
  <c r="G327" i="1" l="1"/>
  <c r="C328" i="1"/>
  <c r="D328" i="1" l="1"/>
  <c r="F328" i="1" s="1"/>
  <c r="B329" i="1" s="1"/>
  <c r="G328" i="1" l="1"/>
  <c r="C329" i="1"/>
  <c r="D329" i="1" l="1"/>
  <c r="F329" i="1" s="1"/>
  <c r="B330" i="1" s="1"/>
  <c r="G329" i="1" l="1"/>
  <c r="C330" i="1"/>
  <c r="D330" i="1" l="1"/>
  <c r="F330" i="1" s="1"/>
  <c r="B331" i="1" s="1"/>
  <c r="G330" i="1" l="1"/>
  <c r="C331" i="1"/>
  <c r="D331" i="1" l="1"/>
  <c r="F331" i="1" s="1"/>
  <c r="B332" i="1" s="1"/>
  <c r="C332" i="1" l="1"/>
  <c r="G331" i="1"/>
  <c r="D332" i="1" l="1"/>
  <c r="F332" i="1" s="1"/>
  <c r="B333" i="1" s="1"/>
  <c r="G332" i="1" l="1"/>
  <c r="C333" i="1"/>
  <c r="D333" i="1" l="1"/>
  <c r="F333" i="1" s="1"/>
  <c r="B334" i="1" s="1"/>
  <c r="G333" i="1" l="1"/>
  <c r="C334" i="1"/>
  <c r="D334" i="1" l="1"/>
  <c r="F334" i="1" s="1"/>
  <c r="B335" i="1" s="1"/>
  <c r="G334" i="1" l="1"/>
  <c r="C335" i="1"/>
  <c r="D335" i="1" l="1"/>
  <c r="F335" i="1" s="1"/>
  <c r="B336" i="1" s="1"/>
  <c r="G335" i="1" l="1"/>
  <c r="C336" i="1"/>
  <c r="D336" i="1" l="1"/>
  <c r="F336" i="1" s="1"/>
  <c r="B337" i="1" s="1"/>
  <c r="G336" i="1" l="1"/>
  <c r="C337" i="1"/>
  <c r="D337" i="1" l="1"/>
  <c r="F337" i="1" s="1"/>
  <c r="B338" i="1" s="1"/>
  <c r="G337" i="1" l="1"/>
  <c r="C338" i="1"/>
  <c r="D338" i="1" l="1"/>
  <c r="F338" i="1" s="1"/>
  <c r="B339" i="1" s="1"/>
  <c r="G338" i="1" l="1"/>
  <c r="C339" i="1"/>
  <c r="D339" i="1" l="1"/>
  <c r="F339" i="1" s="1"/>
  <c r="B340" i="1" s="1"/>
  <c r="G339" i="1" l="1"/>
  <c r="C340" i="1"/>
  <c r="D340" i="1" l="1"/>
  <c r="F340" i="1" s="1"/>
  <c r="B341" i="1" s="1"/>
  <c r="G340" i="1" l="1"/>
  <c r="C341" i="1"/>
  <c r="D341" i="1" l="1"/>
  <c r="F341" i="1" s="1"/>
  <c r="B342" i="1" s="1"/>
  <c r="G341" i="1" l="1"/>
  <c r="C342" i="1"/>
  <c r="D342" i="1" l="1"/>
  <c r="F342" i="1" s="1"/>
  <c r="B343" i="1" s="1"/>
  <c r="G342" i="1" l="1"/>
  <c r="C343" i="1"/>
  <c r="D343" i="1" l="1"/>
  <c r="F343" i="1" s="1"/>
  <c r="B344" i="1" s="1"/>
  <c r="G343" i="1" l="1"/>
  <c r="C344" i="1"/>
  <c r="D344" i="1" l="1"/>
  <c r="F344" i="1" s="1"/>
  <c r="B345" i="1" s="1"/>
  <c r="G344" i="1" l="1"/>
  <c r="C345" i="1"/>
  <c r="D345" i="1" l="1"/>
  <c r="F345" i="1" s="1"/>
  <c r="B346" i="1" s="1"/>
  <c r="G345" i="1" l="1"/>
  <c r="C346" i="1"/>
  <c r="D346" i="1" l="1"/>
  <c r="F346" i="1" s="1"/>
  <c r="B347" i="1" s="1"/>
  <c r="G346" i="1" l="1"/>
  <c r="C347" i="1"/>
  <c r="D347" i="1" l="1"/>
  <c r="F347" i="1" s="1"/>
  <c r="B348" i="1" s="1"/>
  <c r="G347" i="1" l="1"/>
  <c r="C348" i="1"/>
  <c r="D348" i="1" l="1"/>
  <c r="F348" i="1" s="1"/>
  <c r="B349" i="1" s="1"/>
  <c r="G348" i="1" l="1"/>
  <c r="C349" i="1"/>
  <c r="D349" i="1" l="1"/>
  <c r="F349" i="1" s="1"/>
  <c r="B350" i="1" s="1"/>
  <c r="G349" i="1" l="1"/>
  <c r="C350" i="1"/>
  <c r="D350" i="1" l="1"/>
  <c r="F350" i="1" s="1"/>
  <c r="B351" i="1" s="1"/>
  <c r="G350" i="1" l="1"/>
  <c r="C351" i="1"/>
  <c r="D351" i="1" l="1"/>
  <c r="F351" i="1" s="1"/>
  <c r="B352" i="1" s="1"/>
  <c r="G351" i="1" l="1"/>
  <c r="C352" i="1"/>
  <c r="D352" i="1" l="1"/>
  <c r="F352" i="1" s="1"/>
  <c r="B353" i="1" s="1"/>
  <c r="G352" i="1" l="1"/>
  <c r="C353" i="1"/>
  <c r="D353" i="1" l="1"/>
  <c r="F353" i="1" s="1"/>
  <c r="B354" i="1" s="1"/>
  <c r="G353" i="1" l="1"/>
  <c r="C354" i="1"/>
  <c r="D354" i="1" l="1"/>
  <c r="F354" i="1" s="1"/>
  <c r="B355" i="1" s="1"/>
  <c r="G354" i="1" l="1"/>
  <c r="C355" i="1"/>
  <c r="D355" i="1" l="1"/>
  <c r="F355" i="1" s="1"/>
  <c r="B356" i="1" s="1"/>
  <c r="G355" i="1" l="1"/>
  <c r="C356" i="1"/>
  <c r="D356" i="1" l="1"/>
  <c r="F356" i="1" s="1"/>
  <c r="B357" i="1" s="1"/>
  <c r="G356" i="1" l="1"/>
  <c r="C357" i="1"/>
  <c r="D357" i="1" l="1"/>
  <c r="F357" i="1" s="1"/>
  <c r="B358" i="1" s="1"/>
  <c r="G357" i="1" l="1"/>
  <c r="C358" i="1"/>
  <c r="D358" i="1" l="1"/>
  <c r="F358" i="1" s="1"/>
  <c r="B359" i="1" s="1"/>
  <c r="C359" i="1" l="1"/>
  <c r="G358" i="1"/>
  <c r="D359" i="1" l="1"/>
  <c r="F359" i="1" s="1"/>
  <c r="B360" i="1" s="1"/>
  <c r="G359" i="1" l="1"/>
  <c r="C360" i="1"/>
  <c r="D360" i="1" l="1"/>
  <c r="F360" i="1" s="1"/>
  <c r="B361" i="1" s="1"/>
  <c r="G360" i="1" l="1"/>
  <c r="C361" i="1"/>
  <c r="D361" i="1" l="1"/>
  <c r="F361" i="1" s="1"/>
  <c r="B362" i="1" s="1"/>
  <c r="G361" i="1" l="1"/>
  <c r="C362" i="1"/>
  <c r="D362" i="1" l="1"/>
  <c r="F362" i="1" s="1"/>
  <c r="B363" i="1" s="1"/>
  <c r="G362" i="1" l="1"/>
  <c r="C363" i="1"/>
  <c r="D363" i="1" l="1"/>
  <c r="F363" i="1" s="1"/>
  <c r="B364" i="1" s="1"/>
  <c r="G363" i="1" l="1"/>
  <c r="C364" i="1"/>
  <c r="D364" i="1" l="1"/>
  <c r="F364" i="1" s="1"/>
  <c r="B365" i="1" s="1"/>
  <c r="G364" i="1" l="1"/>
  <c r="C365" i="1"/>
  <c r="D365" i="1" l="1"/>
  <c r="F365" i="1" s="1"/>
  <c r="B366" i="1" s="1"/>
  <c r="G365" i="1" l="1"/>
  <c r="C366" i="1"/>
  <c r="D366" i="1" l="1"/>
  <c r="F366" i="1" s="1"/>
  <c r="B367" i="1" s="1"/>
  <c r="G366" i="1" l="1"/>
  <c r="C367" i="1"/>
  <c r="D367" i="1" l="1"/>
  <c r="F367" i="1" s="1"/>
  <c r="B368" i="1" s="1"/>
  <c r="G367" i="1" l="1"/>
  <c r="C368" i="1"/>
  <c r="D368" i="1" l="1"/>
  <c r="F368" i="1" s="1"/>
  <c r="B369" i="1" s="1"/>
  <c r="G368" i="1" l="1"/>
  <c r="C369" i="1"/>
  <c r="D369" i="1" l="1"/>
  <c r="F369" i="1" s="1"/>
  <c r="B370" i="1" s="1"/>
  <c r="G369" i="1" l="1"/>
  <c r="C370" i="1"/>
  <c r="D370" i="1" l="1"/>
  <c r="F370" i="1" s="1"/>
  <c r="B371" i="1" s="1"/>
  <c r="G370" i="1" l="1"/>
  <c r="C371" i="1"/>
  <c r="D371" i="1" l="1"/>
  <c r="F371" i="1" s="1"/>
  <c r="B372" i="1" s="1"/>
  <c r="G371" i="1" l="1"/>
  <c r="C372" i="1"/>
  <c r="D372" i="1" l="1"/>
  <c r="G372" i="1" s="1"/>
  <c r="C375" i="1"/>
  <c r="D375" i="1" l="1"/>
  <c r="F372" i="1"/>
</calcChain>
</file>

<file path=xl/sharedStrings.xml><?xml version="1.0" encoding="utf-8"?>
<sst xmlns="http://schemas.openxmlformats.org/spreadsheetml/2006/main" count="91" uniqueCount="84">
  <si>
    <t>Amortizaton Schedule</t>
  </si>
  <si>
    <t>sales price</t>
  </si>
  <si>
    <t>Basic Loan Information</t>
  </si>
  <si>
    <t>Estimated Cash flow</t>
  </si>
  <si>
    <t>Escrow</t>
  </si>
  <si>
    <t>Projected monthly</t>
  </si>
  <si>
    <t>Property Mgt</t>
  </si>
  <si>
    <t>Number of Years</t>
  </si>
  <si>
    <t>Rent</t>
  </si>
  <si>
    <t>CF</t>
  </si>
  <si>
    <t>Amount</t>
  </si>
  <si>
    <t>Expenses</t>
  </si>
  <si>
    <t>Commission @</t>
  </si>
  <si>
    <t>Interest Rate</t>
  </si>
  <si>
    <t xml:space="preserve">Principal </t>
  </si>
  <si>
    <t>Pymt Difference from Amortorized Terms</t>
  </si>
  <si>
    <t xml:space="preserve">Payment   </t>
  </si>
  <si>
    <t>↑↑↑</t>
  </si>
  <si>
    <t xml:space="preserve">Month # </t>
  </si>
  <si>
    <t xml:space="preserve">Payment </t>
  </si>
  <si>
    <t xml:space="preserve">Interest </t>
  </si>
  <si>
    <t>Add'l Pymt</t>
  </si>
  <si>
    <t xml:space="preserve">Balance </t>
  </si>
  <si>
    <t>Tot Pymt</t>
  </si>
  <si>
    <t>Recommend Rental Rates</t>
  </si>
  <si>
    <t>User input</t>
  </si>
  <si>
    <t>Totals</t>
  </si>
  <si>
    <t>Y</t>
  </si>
  <si>
    <t>N</t>
  </si>
  <si>
    <t>Tax &amp; Ins</t>
  </si>
  <si>
    <t>Tax Benefit</t>
  </si>
  <si>
    <t>3.5% depreciation deduction</t>
  </si>
  <si>
    <t>Est  Annual Cash Flow</t>
  </si>
  <si>
    <t>Total Worth of houses</t>
  </si>
  <si>
    <t>Multiple Houses assuming all equal</t>
  </si>
  <si>
    <t>Total Cash Flow Income</t>
  </si>
  <si>
    <t>Total Depreciation</t>
  </si>
  <si>
    <t xml:space="preserve">Actual IRS Reported Income </t>
  </si>
  <si>
    <t>Mortgage Term</t>
  </si>
  <si>
    <t>Sales Price:</t>
  </si>
  <si>
    <t>Loan Amount</t>
  </si>
  <si>
    <t>Principal &amp; Interest</t>
  </si>
  <si>
    <t>Principal, Interest, Taxes &amp; Ins</t>
  </si>
  <si>
    <t>Zinvestor Properties llc</t>
  </si>
  <si>
    <t>Cash Flow Projection Analysis</t>
  </si>
  <si>
    <t>Sales Price</t>
  </si>
  <si>
    <t>Term</t>
  </si>
  <si>
    <t>Pct Down</t>
  </si>
  <si>
    <t>Down Pymt</t>
  </si>
  <si>
    <t>percent Down</t>
  </si>
  <si>
    <t>User Input (All Yellow Cells is for the User)</t>
  </si>
  <si>
    <t>Mortgage Calculations</t>
  </si>
  <si>
    <t>Est Monthly Mtc</t>
  </si>
  <si>
    <t>Taxes &amp; Insurance</t>
  </si>
  <si>
    <t>Annual Taxes</t>
  </si>
  <si>
    <t>Annual Insurance</t>
  </si>
  <si>
    <t>Total Mtg Payment</t>
  </si>
  <si>
    <t>Recommeded Rental Rates</t>
  </si>
  <si>
    <t>User Input</t>
  </si>
  <si>
    <t>Cash Flow Projections</t>
  </si>
  <si>
    <t>Rental Income</t>
  </si>
  <si>
    <t>Property Mgr</t>
  </si>
  <si>
    <t>Yes</t>
  </si>
  <si>
    <t>No</t>
  </si>
  <si>
    <t>Monthly Mortgage Pymt</t>
  </si>
  <si>
    <t>Management Fee</t>
  </si>
  <si>
    <t>Estimated Monthly Maintenance</t>
  </si>
  <si>
    <t>Proj Mthly Exp</t>
  </si>
  <si>
    <t>Taxable Income after Depreciation</t>
  </si>
  <si>
    <t>3.5 Percent Depreciation:</t>
  </si>
  <si>
    <t>Projected Annual Cash Flow</t>
  </si>
  <si>
    <t>Estimated Taxable Cashflow</t>
  </si>
  <si>
    <r>
      <t xml:space="preserve">Property Mgr </t>
    </r>
    <r>
      <rPr>
        <b/>
        <u/>
        <sz val="10"/>
        <rFont val="Arial"/>
        <family val="2"/>
      </rPr>
      <t>Y/N</t>
    </r>
  </si>
  <si>
    <t>IRS Interest Deduction</t>
  </si>
  <si>
    <t>annual cash intake</t>
  </si>
  <si>
    <t>taxex and insurane</t>
  </si>
  <si>
    <t>Misc Annual Expenses</t>
  </si>
  <si>
    <t>Taxable income:  Cashflow plus Principal pymts</t>
  </si>
  <si>
    <t>Annaul Principal</t>
  </si>
  <si>
    <t>Estimated Monthly Cash Flow</t>
  </si>
  <si>
    <t>Annualized Cashflow</t>
  </si>
  <si>
    <t>1st year's Principal paid into Mortgage</t>
  </si>
  <si>
    <t>Monthly Cash Flow</t>
  </si>
  <si>
    <t>select from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</si>
</sst>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46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4" fontId="2" fillId="2" borderId="0" xfId="1" applyFont="1" applyFill="1"/>
    <xf numFmtId="44" fontId="0" fillId="0" borderId="0" xfId="1" applyFont="1"/>
    <xf numFmtId="43" fontId="0" fillId="0" borderId="0" xfId="0" applyNumberFormat="1" applyAlignment="1"/>
    <xf numFmtId="37" fontId="4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left"/>
    </xf>
    <xf numFmtId="39" fontId="0" fillId="2" borderId="0" xfId="0" applyNumberFormat="1" applyFill="1"/>
    <xf numFmtId="8" fontId="0" fillId="0" borderId="0" xfId="0" applyNumberFormat="1"/>
    <xf numFmtId="37" fontId="5" fillId="3" borderId="0" xfId="0" applyNumberFormat="1" applyFont="1" applyFill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44" fontId="0" fillId="0" borderId="0" xfId="0" applyNumberFormat="1"/>
    <xf numFmtId="164" fontId="0" fillId="0" borderId="0" xfId="0" applyNumberFormat="1"/>
    <xf numFmtId="4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43" fontId="4" fillId="3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/>
    </xf>
    <xf numFmtId="44" fontId="0" fillId="2" borderId="0" xfId="0" applyNumberFormat="1" applyFill="1"/>
    <xf numFmtId="44" fontId="0" fillId="0" borderId="0" xfId="1" applyFont="1" applyAlignment="1">
      <alignment horizontal="center"/>
    </xf>
    <xf numFmtId="44" fontId="0" fillId="2" borderId="0" xfId="1" applyFont="1" applyFill="1"/>
    <xf numFmtId="0" fontId="9" fillId="0" borderId="0" xfId="0" applyFont="1"/>
    <xf numFmtId="0" fontId="0" fillId="0" borderId="0" xfId="0" applyAlignment="1"/>
    <xf numFmtId="42" fontId="10" fillId="0" borderId="0" xfId="0" applyNumberFormat="1" applyFont="1" applyAlignment="1"/>
    <xf numFmtId="44" fontId="10" fillId="0" borderId="0" xfId="0" applyNumberFormat="1" applyFont="1" applyAlignment="1"/>
    <xf numFmtId="165" fontId="0" fillId="0" borderId="0" xfId="0" applyNumberFormat="1" applyAlignment="1"/>
    <xf numFmtId="44" fontId="0" fillId="0" borderId="0" xfId="0" applyNumberFormat="1" applyAlignment="1"/>
    <xf numFmtId="0" fontId="0" fillId="0" borderId="0" xfId="0" applyBorder="1" applyAlignme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shrinkToFit="1"/>
    </xf>
    <xf numFmtId="44" fontId="0" fillId="0" borderId="0" xfId="0" applyNumberFormat="1" applyBorder="1" applyAlignment="1"/>
    <xf numFmtId="0" fontId="0" fillId="0" borderId="0" xfId="0" applyFill="1" applyBorder="1" applyAlignment="1"/>
    <xf numFmtId="42" fontId="0" fillId="0" borderId="0" xfId="0" applyNumberFormat="1"/>
    <xf numFmtId="42" fontId="0" fillId="0" borderId="0" xfId="0" applyNumberFormat="1" applyAlignment="1">
      <alignment shrinkToFit="1"/>
    </xf>
    <xf numFmtId="0" fontId="0" fillId="2" borderId="0" xfId="0" applyFill="1" applyAlignment="1">
      <alignment horizontal="center"/>
    </xf>
    <xf numFmtId="44" fontId="10" fillId="2" borderId="0" xfId="0" applyNumberFormat="1" applyFont="1" applyFill="1" applyBorder="1" applyAlignment="1"/>
    <xf numFmtId="44" fontId="9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13" fillId="0" borderId="0" xfId="0" applyFont="1" applyAlignment="1">
      <alignment horizontal="center" vertical="top"/>
    </xf>
    <xf numFmtId="44" fontId="0" fillId="0" borderId="0" xfId="0" applyNumberFormat="1" applyAlignment="1">
      <alignment vertical="top"/>
    </xf>
    <xf numFmtId="0" fontId="0" fillId="2" borderId="0" xfId="0" applyFill="1"/>
    <xf numFmtId="44" fontId="0" fillId="2" borderId="0" xfId="0" applyNumberFormat="1" applyFont="1" applyFill="1"/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center" wrapText="1"/>
    </xf>
    <xf numFmtId="8" fontId="14" fillId="4" borderId="1" xfId="0" applyNumberFormat="1" applyFont="1" applyFill="1" applyBorder="1" applyAlignment="1">
      <alignment horizontal="center" vertical="center"/>
    </xf>
    <xf numFmtId="8" fontId="0" fillId="4" borderId="1" xfId="0" applyNumberForma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10" fontId="0" fillId="5" borderId="0" xfId="0" applyNumberForma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164" fontId="8" fillId="5" borderId="0" xfId="0" applyNumberFormat="1" applyFont="1" applyFill="1"/>
    <xf numFmtId="7" fontId="0" fillId="5" borderId="0" xfId="0" applyNumberFormat="1" applyFill="1" applyAlignment="1">
      <alignment horizontal="center" vertical="center"/>
    </xf>
    <xf numFmtId="8" fontId="15" fillId="5" borderId="0" xfId="0" applyNumberFormat="1" applyFont="1" applyFill="1"/>
    <xf numFmtId="164" fontId="8" fillId="5" borderId="0" xfId="0" applyNumberFormat="1" applyFont="1" applyFill="1" applyAlignment="1">
      <alignment horizontal="center" vertical="center"/>
    </xf>
    <xf numFmtId="8" fontId="8" fillId="5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5" borderId="0" xfId="0" applyFont="1" applyFill="1"/>
    <xf numFmtId="8" fontId="0" fillId="0" borderId="0" xfId="0" applyNumberFormat="1" applyAlignment="1"/>
    <xf numFmtId="0" fontId="8" fillId="0" borderId="0" xfId="0" applyFont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Protection="1"/>
    <xf numFmtId="16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9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44" fontId="0" fillId="2" borderId="0" xfId="1" applyFont="1" applyFill="1" applyProtection="1">
      <protection locked="0"/>
    </xf>
    <xf numFmtId="44" fontId="0" fillId="2" borderId="0" xfId="1" applyFont="1" applyFill="1" applyAlignment="1" applyProtection="1">
      <alignment horizontal="center" vertical="center"/>
      <protection locked="0"/>
    </xf>
    <xf numFmtId="10" fontId="0" fillId="2" borderId="0" xfId="1" applyNumberFormat="1" applyFont="1" applyFill="1" applyAlignment="1" applyProtection="1">
      <alignment horizontal="center" vertical="center"/>
      <protection locked="0"/>
    </xf>
    <xf numFmtId="7" fontId="0" fillId="2" borderId="0" xfId="1" applyNumberFormat="1" applyFont="1" applyFill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0" fontId="0" fillId="5" borderId="0" xfId="0" applyFill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/>
    <xf numFmtId="0" fontId="14" fillId="6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37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0" borderId="0" xfId="0" applyFont="1" applyAlignment="1"/>
  </cellXfs>
  <cellStyles count="8">
    <cellStyle name="Currency" xfId="1" builtinId="4"/>
    <cellStyle name="Hyperlink 2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len/My%20Documents/Glenns/Investment%20Houses/Real%20Estate%20Investments%20Spreadsheets/Property%20Management/2013%20Joe%20Meadows%20Property%20Mg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List of Tenants"/>
      <sheetName val="Setup Page"/>
      <sheetName val="Quick Summary Info"/>
      <sheetName val="Acct Balance"/>
      <sheetName val="Year End P&amp;L Statement"/>
      <sheetName val="Projected P&amp;L Escrowed exp"/>
      <sheetName val="Monthly Report YTD"/>
      <sheetName val="Mortgages and Payments"/>
      <sheetName val="Projections"/>
      <sheetName val="Cash Flow Analysis"/>
      <sheetName val="Shared Expenses"/>
      <sheetName val="4696 Deerfoot Path"/>
      <sheetName val="Mary Travis"/>
      <sheetName val="2576 Janice Circle"/>
      <sheetName val="Billy Burns"/>
      <sheetName val="2208 Adkins Circle"/>
      <sheetName val="Jeremy Baker"/>
      <sheetName val="Property 4"/>
      <sheetName val="Renter 4 TBA"/>
      <sheetName val="Property 5"/>
      <sheetName val="Renter 5 TBA"/>
      <sheetName val="Property 6"/>
      <sheetName val="Renter 6 TBA"/>
      <sheetName val="Property 7"/>
      <sheetName val="Renter 7 TBA"/>
      <sheetName val="Property 8"/>
      <sheetName val="Renter 8 TBA"/>
      <sheetName val="Property 9"/>
      <sheetName val="Renter 9 TBA"/>
      <sheetName val="Property 10"/>
      <sheetName val="Renter 10 TBA"/>
      <sheetName val="Property 11"/>
      <sheetName val="Renter 11 TBA"/>
      <sheetName val="Property 12"/>
      <sheetName val="Renter 12 TBA"/>
      <sheetName val="Property 13"/>
      <sheetName val="Renter 13 TBA"/>
      <sheetName val="Monthly Report January"/>
      <sheetName val="Monthly Report February"/>
      <sheetName val="Monthly Report March"/>
      <sheetName val="Monthly Report April"/>
      <sheetName val="Monthly Report May"/>
      <sheetName val="Monthly Report June"/>
      <sheetName val="Monthly Report July"/>
      <sheetName val="Monthly Report August"/>
      <sheetName val="Monthly Report September"/>
      <sheetName val="Monthly Report October"/>
      <sheetName val="Monthly Report November"/>
      <sheetName val="Monthly Report December"/>
      <sheetName val="Amort Sched 4696 Deerfoot Path"/>
      <sheetName val="Insurance Policies"/>
      <sheetName val="Air Filter Date Change"/>
      <sheetName val="Personal Monthly Budget Jan"/>
    </sheetNames>
    <sheetDataSet>
      <sheetData sheetId="0"/>
      <sheetData sheetId="1">
        <row r="3">
          <cell r="I3" t="str">
            <v>Ace Hardware</v>
          </cell>
        </row>
        <row r="4">
          <cell r="I4" t="str">
            <v>Dollar General</v>
          </cell>
        </row>
        <row r="5">
          <cell r="I5" t="str">
            <v>Harbor Freight</v>
          </cell>
        </row>
        <row r="6">
          <cell r="I6" t="str">
            <v>HHGregg</v>
          </cell>
        </row>
        <row r="7">
          <cell r="I7" t="str">
            <v>Home Depot</v>
          </cell>
        </row>
        <row r="8">
          <cell r="I8" t="str">
            <v>Lowes</v>
          </cell>
        </row>
        <row r="9">
          <cell r="I9" t="str">
            <v>Marvins</v>
          </cell>
        </row>
        <row r="10">
          <cell r="I10" t="str">
            <v>Other</v>
          </cell>
        </row>
        <row r="11">
          <cell r="I11" t="str">
            <v>Publix</v>
          </cell>
        </row>
        <row r="12">
          <cell r="I12" t="str">
            <v>sams Club</v>
          </cell>
        </row>
        <row r="13">
          <cell r="I13" t="str">
            <v>Santek Environmental</v>
          </cell>
        </row>
        <row r="14">
          <cell r="I14" t="str">
            <v>Sherwin Williams</v>
          </cell>
        </row>
        <row r="15">
          <cell r="I15" t="str">
            <v>Walmart</v>
          </cell>
        </row>
        <row r="16">
          <cell r="I16">
            <v>1</v>
          </cell>
        </row>
        <row r="17">
          <cell r="I17">
            <v>2</v>
          </cell>
        </row>
        <row r="18">
          <cell r="I18">
            <v>3</v>
          </cell>
        </row>
        <row r="19">
          <cell r="I19">
            <v>4</v>
          </cell>
        </row>
        <row r="20">
          <cell r="I20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J15" sqref="J15"/>
    </sheetView>
  </sheetViews>
  <sheetFormatPr defaultRowHeight="12.75" x14ac:dyDescent="0.2"/>
  <cols>
    <col min="1" max="1" width="5.140625" customWidth="1"/>
    <col min="2" max="6" width="15.28515625" customWidth="1"/>
    <col min="7" max="7" width="14.85546875" customWidth="1"/>
  </cols>
  <sheetData>
    <row r="1" spans="1:6" ht="13.5" thickBot="1" x14ac:dyDescent="0.25"/>
    <row r="2" spans="1:6" ht="15.75" x14ac:dyDescent="0.2">
      <c r="A2" s="60"/>
      <c r="B2" s="82" t="s">
        <v>43</v>
      </c>
      <c r="C2" s="83"/>
      <c r="D2" s="83"/>
      <c r="E2" s="83"/>
      <c r="F2" s="84"/>
    </row>
    <row r="3" spans="1:6" ht="16.5" thickBot="1" x14ac:dyDescent="0.25">
      <c r="A3" s="60"/>
      <c r="B3" s="85" t="s">
        <v>44</v>
      </c>
      <c r="C3" s="86"/>
      <c r="D3" s="86"/>
      <c r="E3" s="86"/>
      <c r="F3" s="87"/>
    </row>
    <row r="5" spans="1:6" x14ac:dyDescent="0.2">
      <c r="B5" s="95" t="s">
        <v>50</v>
      </c>
      <c r="C5" s="95"/>
      <c r="D5" s="95"/>
      <c r="E5" s="95"/>
      <c r="F5" s="95"/>
    </row>
    <row r="7" spans="1:6" x14ac:dyDescent="0.2">
      <c r="B7" s="64" t="s">
        <v>45</v>
      </c>
      <c r="C7" s="67">
        <v>161000</v>
      </c>
      <c r="D7" s="64" t="s">
        <v>40</v>
      </c>
      <c r="E7" s="65">
        <f>C7*(1-C9)</f>
        <v>144900</v>
      </c>
    </row>
    <row r="8" spans="1:6" x14ac:dyDescent="0.2">
      <c r="B8" s="64" t="s">
        <v>13</v>
      </c>
      <c r="C8" s="68">
        <v>7.0000000000000007E-2</v>
      </c>
      <c r="D8" s="64" t="s">
        <v>46</v>
      </c>
      <c r="E8" s="70">
        <v>30</v>
      </c>
    </row>
    <row r="9" spans="1:6" x14ac:dyDescent="0.2">
      <c r="B9" s="64" t="s">
        <v>47</v>
      </c>
      <c r="C9" s="69">
        <v>0.1</v>
      </c>
      <c r="D9" s="64" t="s">
        <v>54</v>
      </c>
      <c r="E9" s="71">
        <v>1400</v>
      </c>
    </row>
    <row r="10" spans="1:6" x14ac:dyDescent="0.2">
      <c r="B10" s="64" t="s">
        <v>48</v>
      </c>
      <c r="C10" s="66">
        <f>C7 * C9</f>
        <v>16100</v>
      </c>
      <c r="D10" s="64" t="s">
        <v>55</v>
      </c>
      <c r="E10" s="71">
        <v>700</v>
      </c>
    </row>
    <row r="11" spans="1:6" x14ac:dyDescent="0.2">
      <c r="D11" s="64" t="s">
        <v>52</v>
      </c>
      <c r="E11" s="72">
        <v>25</v>
      </c>
    </row>
    <row r="12" spans="1:6" x14ac:dyDescent="0.2">
      <c r="D12" s="39" t="s">
        <v>72</v>
      </c>
      <c r="E12" s="72" t="s">
        <v>62</v>
      </c>
    </row>
    <row r="13" spans="1:6" x14ac:dyDescent="0.2">
      <c r="D13" s="64" t="str">
        <f>IF(E12="YES","Mgt Fee %","")</f>
        <v>Mgt Fee %</v>
      </c>
      <c r="E13" s="73">
        <v>0.1</v>
      </c>
    </row>
    <row r="15" spans="1:6" x14ac:dyDescent="0.2">
      <c r="B15" s="96" t="s">
        <v>51</v>
      </c>
      <c r="C15" s="96"/>
      <c r="D15" s="96"/>
      <c r="E15" s="96"/>
      <c r="F15" s="96"/>
    </row>
    <row r="16" spans="1:6" ht="13.5" thickBot="1" x14ac:dyDescent="0.25"/>
    <row r="17" spans="1:6" ht="26.25" thickBot="1" x14ac:dyDescent="0.25">
      <c r="B17" s="46" t="s">
        <v>41</v>
      </c>
      <c r="C17" s="48">
        <f>'Option 1'!$B$9</f>
        <v>964.02331551463647</v>
      </c>
      <c r="D17" s="46" t="s">
        <v>53</v>
      </c>
      <c r="E17" s="49">
        <f>SUM(E9:E10)/12</f>
        <v>175</v>
      </c>
    </row>
    <row r="18" spans="1:6" ht="13.5" thickBot="1" x14ac:dyDescent="0.25"/>
    <row r="19" spans="1:6" ht="26.25" thickBot="1" x14ac:dyDescent="0.25">
      <c r="B19" s="46" t="s">
        <v>56</v>
      </c>
      <c r="C19" s="47">
        <f>SUM(C17,E17)</f>
        <v>1139.0233155146366</v>
      </c>
    </row>
    <row r="22" spans="1:6" x14ac:dyDescent="0.2">
      <c r="B22" s="97" t="s">
        <v>57</v>
      </c>
      <c r="C22" s="97"/>
      <c r="D22" s="97"/>
      <c r="E22" s="97"/>
      <c r="F22" s="97"/>
    </row>
    <row r="24" spans="1:6" x14ac:dyDescent="0.2">
      <c r="B24" s="51"/>
      <c r="C24" s="53">
        <v>8.0000000000000002E-3</v>
      </c>
      <c r="D24" s="53">
        <v>8.9999999999999993E-3</v>
      </c>
      <c r="E24" s="53">
        <v>0.01</v>
      </c>
      <c r="F24" s="53" t="s">
        <v>58</v>
      </c>
    </row>
    <row r="26" spans="1:6" x14ac:dyDescent="0.2">
      <c r="B26" s="54">
        <f>$C$7</f>
        <v>161000</v>
      </c>
      <c r="C26" s="55">
        <f>'Option 1'!$J$19</f>
        <v>1288</v>
      </c>
      <c r="D26" s="55">
        <f>'Option 1'!$K$19</f>
        <v>1449</v>
      </c>
      <c r="E26" s="55">
        <f>'Option 1'!$L$19</f>
        <v>1610</v>
      </c>
      <c r="F26" s="74">
        <v>1725</v>
      </c>
    </row>
    <row r="27" spans="1:6" ht="13.5" thickBot="1" x14ac:dyDescent="0.25"/>
    <row r="28" spans="1:6" ht="15.75" thickBot="1" x14ac:dyDescent="0.25">
      <c r="A28" s="61"/>
      <c r="B28" s="88" t="s">
        <v>59</v>
      </c>
      <c r="C28" s="89"/>
      <c r="D28" s="89"/>
      <c r="E28" s="89"/>
      <c r="F28" s="90"/>
    </row>
    <row r="29" spans="1:6" x14ac:dyDescent="0.2">
      <c r="E29" s="77" t="s">
        <v>83</v>
      </c>
      <c r="F29" s="78"/>
    </row>
    <row r="30" spans="1:6" x14ac:dyDescent="0.2">
      <c r="E30" s="62" t="s">
        <v>60</v>
      </c>
      <c r="F30" s="75">
        <v>1725</v>
      </c>
    </row>
    <row r="32" spans="1:6" ht="25.5" x14ac:dyDescent="0.2">
      <c r="B32" s="93" t="s">
        <v>64</v>
      </c>
      <c r="C32" s="50" t="s">
        <v>65</v>
      </c>
      <c r="D32" s="94" t="s">
        <v>66</v>
      </c>
      <c r="E32" s="93"/>
      <c r="F32" s="51"/>
    </row>
    <row r="33" spans="2:6" x14ac:dyDescent="0.2">
      <c r="B33" s="92"/>
      <c r="C33" s="52">
        <f>IF(E12="NO","",$E$13)</f>
        <v>0.1</v>
      </c>
      <c r="D33" s="92"/>
      <c r="E33" s="93"/>
      <c r="F33" s="51"/>
    </row>
    <row r="35" spans="2:6" ht="15.75" x14ac:dyDescent="0.25">
      <c r="B35" s="56">
        <f>$C$19</f>
        <v>1139.0233155146366</v>
      </c>
      <c r="C35" s="57">
        <f>IF(E12="YES",(F30 *C33),(F30*0))</f>
        <v>172.5</v>
      </c>
      <c r="D35" s="55">
        <f>$E$11</f>
        <v>25</v>
      </c>
      <c r="E35" s="51" t="s">
        <v>67</v>
      </c>
      <c r="F35" s="58">
        <f>SUM(B35:D35)</f>
        <v>1336.5233155146366</v>
      </c>
    </row>
    <row r="39" spans="2:6" ht="15" x14ac:dyDescent="0.2">
      <c r="D39" s="76" t="s">
        <v>82</v>
      </c>
      <c r="E39" s="76"/>
      <c r="F39" s="59">
        <f>F30-F35</f>
        <v>388.47668448536342</v>
      </c>
    </row>
    <row r="41" spans="2:6" ht="15" x14ac:dyDescent="0.2">
      <c r="D41" s="76" t="s">
        <v>70</v>
      </c>
      <c r="E41" s="76"/>
      <c r="F41" s="59">
        <f>F39*12</f>
        <v>4661.7202138243611</v>
      </c>
    </row>
    <row r="42" spans="2:6" ht="13.5" thickBot="1" x14ac:dyDescent="0.25"/>
    <row r="43" spans="2:6" ht="15.75" thickBot="1" x14ac:dyDescent="0.3">
      <c r="B43" s="79" t="s">
        <v>68</v>
      </c>
      <c r="C43" s="80"/>
      <c r="D43" s="80"/>
      <c r="E43" s="80"/>
      <c r="F43" s="81"/>
    </row>
    <row r="45" spans="2:6" x14ac:dyDescent="0.2">
      <c r="B45" s="91" t="s">
        <v>69</v>
      </c>
      <c r="C45" s="92"/>
      <c r="D45" s="92"/>
      <c r="E45" s="92"/>
      <c r="F45" s="54">
        <f>C7 * 0.035</f>
        <v>5635.0000000000009</v>
      </c>
    </row>
    <row r="47" spans="2:6" x14ac:dyDescent="0.2">
      <c r="B47" s="76" t="s">
        <v>71</v>
      </c>
      <c r="C47" s="76"/>
      <c r="D47" s="76"/>
      <c r="E47" s="76"/>
      <c r="F47" s="54">
        <f>'Option 1'!M36</f>
        <v>498.62865647286526</v>
      </c>
    </row>
    <row r="49" spans="2:6" x14ac:dyDescent="0.2">
      <c r="B49" s="76" t="s">
        <v>81</v>
      </c>
      <c r="C49" s="76"/>
      <c r="D49" s="76"/>
      <c r="E49" s="76"/>
      <c r="F49" s="54">
        <f>'Option 1'!$L$35</f>
        <v>1471.9084426485019</v>
      </c>
    </row>
  </sheetData>
  <sheetProtection password="F691" sheet="1" objects="1" scenarios="1" formatCells="0" formatColumns="0" formatRows="0" insertColumns="0" insertRows="0" insertHyperlinks="0" deleteColumns="0" deleteRows="0" autoFilter="0" pivotTables="0"/>
  <mergeCells count="16">
    <mergeCell ref="B49:E49"/>
    <mergeCell ref="E29:F29"/>
    <mergeCell ref="B47:E47"/>
    <mergeCell ref="B43:F43"/>
    <mergeCell ref="B2:F2"/>
    <mergeCell ref="B3:F3"/>
    <mergeCell ref="B28:F28"/>
    <mergeCell ref="D41:E41"/>
    <mergeCell ref="B45:E45"/>
    <mergeCell ref="B32:B33"/>
    <mergeCell ref="D32:D33"/>
    <mergeCell ref="E32:E33"/>
    <mergeCell ref="D39:E39"/>
    <mergeCell ref="B5:F5"/>
    <mergeCell ref="B15:F15"/>
    <mergeCell ref="B22:F22"/>
  </mergeCells>
  <dataValidations count="1">
    <dataValidation type="list" showInputMessage="1" showErrorMessage="1" sqref="F30">
      <formula1>$C$26:$H$26</formula1>
    </dataValidation>
  </dataValidations>
  <pageMargins left="0.7" right="0.7" top="0.75" bottom="0.75" header="0.3" footer="0.3"/>
  <pageSetup orientation="portrait" horizontalDpi="3600" verticalDpi="36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'Option 1'!$I$58:$I$63</xm:f>
          </x14:formula1>
          <xm:sqref>E8</xm:sqref>
        </x14:dataValidation>
        <x14:dataValidation type="list" allowBlank="1" showInputMessage="1" showErrorMessage="1">
          <x14:formula1>
            <xm:f>'Option 1'!$J$58:$J$64</xm:f>
          </x14:formula1>
          <xm:sqref>C9</xm:sqref>
        </x14:dataValidation>
        <x14:dataValidation type="list" allowBlank="1" showInputMessage="1" showErrorMessage="1">
          <x14:formula1>
            <xm:f>'Option 1'!$K$58:$K$59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5"/>
  <sheetViews>
    <sheetView topLeftCell="E9" workbookViewId="0">
      <selection activeCell="L35" sqref="L35"/>
    </sheetView>
  </sheetViews>
  <sheetFormatPr defaultRowHeight="12.75" x14ac:dyDescent="0.2"/>
  <cols>
    <col min="1" max="1" width="14" style="1" customWidth="1"/>
    <col min="2" max="2" width="14.85546875" customWidth="1"/>
    <col min="3" max="3" width="11.7109375" style="5" customWidth="1"/>
    <col min="4" max="4" width="12.5703125" style="5" customWidth="1"/>
    <col min="5" max="5" width="12.28515625" customWidth="1"/>
    <col min="6" max="6" width="12" customWidth="1"/>
    <col min="7" max="7" width="11.28515625" bestFit="1" customWidth="1"/>
    <col min="9" max="9" width="12.28515625" bestFit="1" customWidth="1"/>
    <col min="10" max="10" width="12.7109375" customWidth="1"/>
    <col min="11" max="11" width="12.28515625" bestFit="1" customWidth="1"/>
    <col min="12" max="13" width="12.42578125" customWidth="1"/>
    <col min="15" max="15" width="0" hidden="1" customWidth="1"/>
  </cols>
  <sheetData>
    <row r="1" spans="1:15" x14ac:dyDescent="0.2">
      <c r="B1" s="100" t="s">
        <v>0</v>
      </c>
      <c r="C1" s="101"/>
      <c r="D1" s="101"/>
      <c r="E1" s="1" t="s">
        <v>1</v>
      </c>
      <c r="F1" s="2">
        <f>Sheet2!$C$9</f>
        <v>0.1</v>
      </c>
      <c r="O1" t="s">
        <v>27</v>
      </c>
    </row>
    <row r="2" spans="1:15" x14ac:dyDescent="0.2">
      <c r="B2" s="102"/>
      <c r="C2" s="103"/>
      <c r="D2" s="103"/>
      <c r="E2" s="3">
        <f>Sheet2!$C$7</f>
        <v>161000</v>
      </c>
      <c r="F2" s="4">
        <f>E2*F1</f>
        <v>16100</v>
      </c>
      <c r="I2" s="43" t="s">
        <v>39</v>
      </c>
      <c r="J2" s="44">
        <f>$E$2</f>
        <v>161000</v>
      </c>
      <c r="K2" s="43"/>
      <c r="L2" s="43" t="s">
        <v>40</v>
      </c>
      <c r="M2" s="19">
        <f>$B$8</f>
        <v>144900</v>
      </c>
      <c r="O2" t="s">
        <v>28</v>
      </c>
    </row>
    <row r="4" spans="1:15" ht="26.25" customHeight="1" x14ac:dyDescent="0.2">
      <c r="A4" s="104" t="s">
        <v>2</v>
      </c>
      <c r="B4" s="104"/>
      <c r="D4" s="6">
        <v>15</v>
      </c>
      <c r="E4" s="6">
        <v>20</v>
      </c>
      <c r="F4" s="6">
        <v>25</v>
      </c>
      <c r="G4" s="6">
        <v>30</v>
      </c>
      <c r="I4" s="98" t="s">
        <v>3</v>
      </c>
      <c r="J4" s="98"/>
      <c r="K4" s="6" t="s">
        <v>4</v>
      </c>
      <c r="L4" s="6" t="s">
        <v>5</v>
      </c>
      <c r="M4" s="6" t="s">
        <v>6</v>
      </c>
    </row>
    <row r="5" spans="1:15" ht="22.5" x14ac:dyDescent="0.2">
      <c r="A5" s="7" t="s">
        <v>7</v>
      </c>
      <c r="B5" s="8">
        <f>Sheet2!$E$8</f>
        <v>30</v>
      </c>
      <c r="C5"/>
      <c r="D5" s="9">
        <f>PMT(B$7/12,D4*12,B$8)*-1</f>
        <v>1302.4021644651668</v>
      </c>
      <c r="E5" s="9">
        <f>PMT($B$7/12,E4*12,$B$8)*-1</f>
        <v>1123.4081577117493</v>
      </c>
      <c r="F5" s="9">
        <f>PMT(B$7/12,F4*12,B$8)*-1</f>
        <v>1024.123056851608</v>
      </c>
      <c r="G5" s="9">
        <f>PMT(B$7/12,G4*12,B$8)*-1</f>
        <v>964.02331551463647</v>
      </c>
      <c r="I5" s="6" t="s">
        <v>8</v>
      </c>
      <c r="J5" s="6" t="s">
        <v>9</v>
      </c>
      <c r="K5" s="6" t="s">
        <v>10</v>
      </c>
      <c r="L5" s="6" t="s">
        <v>11</v>
      </c>
      <c r="M5" s="10" t="s">
        <v>12</v>
      </c>
    </row>
    <row r="6" spans="1:15" x14ac:dyDescent="0.2">
      <c r="A6" s="7"/>
      <c r="B6" s="8"/>
      <c r="C6"/>
      <c r="D6" s="9"/>
      <c r="E6" s="9"/>
      <c r="F6" s="9"/>
      <c r="I6" s="6"/>
      <c r="J6" s="6"/>
      <c r="K6" s="6" t="s">
        <v>29</v>
      </c>
      <c r="L6" s="6"/>
      <c r="M6" s="11">
        <f>Sheet2!E13</f>
        <v>0.1</v>
      </c>
    </row>
    <row r="7" spans="1:15" ht="13.5" customHeight="1" x14ac:dyDescent="0.2">
      <c r="A7" s="7" t="s">
        <v>13</v>
      </c>
      <c r="B7" s="43">
        <f>Sheet2!$C$8</f>
        <v>7.0000000000000007E-2</v>
      </c>
      <c r="C7"/>
      <c r="D7" s="12"/>
      <c r="M7" s="1" t="s">
        <v>27</v>
      </c>
    </row>
    <row r="8" spans="1:15" x14ac:dyDescent="0.2">
      <c r="A8" s="7" t="s">
        <v>14</v>
      </c>
      <c r="B8" s="4">
        <f>E2 - F2</f>
        <v>144900</v>
      </c>
      <c r="C8"/>
      <c r="D8" s="105" t="s">
        <v>15</v>
      </c>
      <c r="E8" s="106"/>
      <c r="F8" s="106"/>
      <c r="G8" s="6"/>
      <c r="I8" s="3">
        <f>Sheet2!$F$30</f>
        <v>1725</v>
      </c>
      <c r="J8" s="4">
        <f>I8-SUM(J12,K8,L8,M8)</f>
        <v>363.47668448536342</v>
      </c>
      <c r="K8" s="3">
        <f>Sheet2!$E$17</f>
        <v>175</v>
      </c>
      <c r="L8" s="3">
        <v>50</v>
      </c>
      <c r="M8" s="13">
        <f>IF(M7="Y",I8*M6,0)</f>
        <v>172.5</v>
      </c>
    </row>
    <row r="9" spans="1:15" x14ac:dyDescent="0.2">
      <c r="A9" s="7" t="s">
        <v>16</v>
      </c>
      <c r="B9" s="9">
        <f>PMT(B7/12,B5*12,B8)*-1</f>
        <v>964.02331551463647</v>
      </c>
      <c r="C9"/>
      <c r="D9" s="14">
        <f>D5 - B9</f>
        <v>338.37884895053037</v>
      </c>
      <c r="E9" s="14">
        <f>E5 - B9</f>
        <v>159.38484219711279</v>
      </c>
      <c r="F9" s="14">
        <f>F5 - B9</f>
        <v>60.099741336971533</v>
      </c>
      <c r="J9" s="4"/>
      <c r="K9" s="13"/>
      <c r="L9" s="13"/>
    </row>
    <row r="10" spans="1:15" ht="14.25" x14ac:dyDescent="0.2">
      <c r="A10" s="15"/>
      <c r="B10" s="13"/>
      <c r="C10"/>
      <c r="D10" s="12"/>
      <c r="J10" s="41" t="s">
        <v>17</v>
      </c>
    </row>
    <row r="11" spans="1:15" ht="25.5" x14ac:dyDescent="0.2">
      <c r="A11" s="16" t="s">
        <v>18</v>
      </c>
      <c r="B11" s="16" t="s">
        <v>19</v>
      </c>
      <c r="C11" s="17" t="s">
        <v>20</v>
      </c>
      <c r="D11" s="17" t="s">
        <v>14</v>
      </c>
      <c r="E11" s="16" t="s">
        <v>21</v>
      </c>
      <c r="F11" s="16" t="s">
        <v>22</v>
      </c>
      <c r="G11" s="16" t="s">
        <v>23</v>
      </c>
      <c r="I11" s="16" t="s">
        <v>38</v>
      </c>
      <c r="J11" s="16" t="s">
        <v>41</v>
      </c>
    </row>
    <row r="12" spans="1:15" x14ac:dyDescent="0.2">
      <c r="B12" s="13"/>
      <c r="C12" s="13"/>
      <c r="D12"/>
      <c r="E12" s="12"/>
      <c r="I12" s="35">
        <v>30</v>
      </c>
      <c r="J12" s="42">
        <f>IF(I12=D4,D5,IF(I12=E4,E5,IF(I12=F4,F5,IF(I12=G4,G5,0))))</f>
        <v>964.02331551463647</v>
      </c>
    </row>
    <row r="13" spans="1:15" x14ac:dyDescent="0.2">
      <c r="A13" s="1">
        <v>1</v>
      </c>
      <c r="B13" s="13">
        <f>B8</f>
        <v>144900</v>
      </c>
      <c r="C13" s="13">
        <f>B8*(B7/12)</f>
        <v>845.25</v>
      </c>
      <c r="D13" s="9">
        <f>B9-C13</f>
        <v>118.77331551463647</v>
      </c>
      <c r="E13" s="12"/>
      <c r="F13" s="13">
        <f>B13-D13-E13</f>
        <v>144781.22668448536</v>
      </c>
      <c r="G13" s="13">
        <f>SUM(C13:E13)</f>
        <v>964.02331551463647</v>
      </c>
      <c r="J13" s="40"/>
    </row>
    <row r="14" spans="1:15" ht="12.75" customHeight="1" x14ac:dyDescent="0.2">
      <c r="A14" s="1">
        <f>A13+1</f>
        <v>2</v>
      </c>
      <c r="B14" s="13">
        <f>F13</f>
        <v>144781.22668448536</v>
      </c>
      <c r="C14" s="13">
        <f>B14*(B$7/12)</f>
        <v>844.55715565949799</v>
      </c>
      <c r="D14" s="9">
        <f>B$9-C14</f>
        <v>119.46615985513847</v>
      </c>
      <c r="E14" s="12"/>
      <c r="F14" s="13">
        <f t="shared" ref="F14:F77" si="0">B14-D14-E14</f>
        <v>144661.76052463023</v>
      </c>
      <c r="G14" s="13">
        <f t="shared" ref="G14:G77" si="1">SUM(C14:E14)</f>
        <v>964.02331551463647</v>
      </c>
      <c r="I14" s="45" t="s">
        <v>42</v>
      </c>
      <c r="J14" s="45"/>
      <c r="K14" s="19">
        <f>SUM(J12,K8)</f>
        <v>1139.0233155146366</v>
      </c>
    </row>
    <row r="15" spans="1:15" x14ac:dyDescent="0.2">
      <c r="A15" s="1">
        <f t="shared" ref="A15:A78" si="2">A14+1</f>
        <v>3</v>
      </c>
      <c r="B15" s="13">
        <f t="shared" ref="B15:B78" si="3">F14</f>
        <v>144661.76052463023</v>
      </c>
      <c r="C15" s="13">
        <f t="shared" ref="C15:C78" si="4">B15*(B$7/12)</f>
        <v>843.86026972700972</v>
      </c>
      <c r="D15" s="9">
        <f t="shared" ref="D15:D78" si="5">B$9-C15</f>
        <v>120.16304578762674</v>
      </c>
      <c r="E15" s="12"/>
      <c r="F15" s="13">
        <f t="shared" si="0"/>
        <v>144541.5974788426</v>
      </c>
      <c r="G15" s="13">
        <f t="shared" si="1"/>
        <v>964.02331551463647</v>
      </c>
    </row>
    <row r="16" spans="1:15" x14ac:dyDescent="0.2">
      <c r="A16" s="1">
        <f t="shared" si="2"/>
        <v>4</v>
      </c>
      <c r="B16" s="13">
        <f t="shared" si="3"/>
        <v>144541.5974788426</v>
      </c>
      <c r="C16" s="13">
        <f t="shared" si="4"/>
        <v>843.15931862658181</v>
      </c>
      <c r="D16" s="9">
        <f t="shared" si="5"/>
        <v>120.86399688805466</v>
      </c>
      <c r="E16" s="12"/>
      <c r="F16" s="13">
        <f t="shared" si="0"/>
        <v>144420.73348195455</v>
      </c>
      <c r="G16" s="13">
        <f t="shared" si="1"/>
        <v>964.02331551463647</v>
      </c>
      <c r="I16" s="98" t="s">
        <v>24</v>
      </c>
      <c r="J16" s="98"/>
      <c r="K16" s="98"/>
      <c r="L16" s="98"/>
      <c r="M16" s="99"/>
    </row>
    <row r="17" spans="1:14" x14ac:dyDescent="0.2">
      <c r="A17" s="1">
        <f t="shared" si="2"/>
        <v>5</v>
      </c>
      <c r="B17" s="13">
        <f t="shared" si="3"/>
        <v>144420.73348195455</v>
      </c>
      <c r="C17" s="13">
        <f t="shared" si="4"/>
        <v>842.45427864473493</v>
      </c>
      <c r="D17" s="9">
        <f t="shared" si="5"/>
        <v>121.56903686990154</v>
      </c>
      <c r="E17" s="12"/>
      <c r="F17" s="13">
        <f t="shared" si="0"/>
        <v>144299.16444508464</v>
      </c>
      <c r="G17" s="13">
        <f t="shared" si="1"/>
        <v>964.02331551463647</v>
      </c>
      <c r="J17" s="18">
        <v>8.0000000000000002E-3</v>
      </c>
      <c r="K17" s="18">
        <v>8.9999999999999993E-3</v>
      </c>
      <c r="L17" s="18">
        <v>0.01</v>
      </c>
      <c r="M17" t="s">
        <v>25</v>
      </c>
    </row>
    <row r="18" spans="1:14" x14ac:dyDescent="0.2">
      <c r="A18" s="1">
        <f t="shared" si="2"/>
        <v>6</v>
      </c>
      <c r="B18" s="13">
        <f t="shared" si="3"/>
        <v>144299.16444508464</v>
      </c>
      <c r="C18" s="13">
        <f t="shared" si="4"/>
        <v>841.74512592966039</v>
      </c>
      <c r="D18" s="9">
        <f t="shared" si="5"/>
        <v>122.27818958497608</v>
      </c>
      <c r="E18" s="12"/>
      <c r="F18" s="13">
        <f t="shared" si="0"/>
        <v>144176.88625549967</v>
      </c>
      <c r="G18" s="13">
        <f t="shared" si="1"/>
        <v>964.02331551463647</v>
      </c>
      <c r="N18" s="22"/>
    </row>
    <row r="19" spans="1:14" x14ac:dyDescent="0.2">
      <c r="A19" s="1">
        <f t="shared" si="2"/>
        <v>7</v>
      </c>
      <c r="B19" s="13">
        <f t="shared" si="3"/>
        <v>144176.88625549967</v>
      </c>
      <c r="C19" s="13">
        <f t="shared" si="4"/>
        <v>841.03183649041478</v>
      </c>
      <c r="D19" s="9">
        <f t="shared" si="5"/>
        <v>122.99147902422169</v>
      </c>
      <c r="E19" s="12"/>
      <c r="F19" s="13">
        <f t="shared" si="0"/>
        <v>144053.89477647544</v>
      </c>
      <c r="G19" s="13">
        <f t="shared" si="1"/>
        <v>964.02331551463647</v>
      </c>
      <c r="I19" s="19">
        <f>E2</f>
        <v>161000</v>
      </c>
      <c r="J19" s="20">
        <f>I19*J17</f>
        <v>1288</v>
      </c>
      <c r="K19" s="20">
        <f>I19*K17</f>
        <v>1449</v>
      </c>
      <c r="L19" s="20">
        <f>I19*L17</f>
        <v>1610</v>
      </c>
      <c r="M19" s="21">
        <f>Sheet2!$F$26</f>
        <v>1725</v>
      </c>
    </row>
    <row r="20" spans="1:14" x14ac:dyDescent="0.2">
      <c r="A20" s="1">
        <f t="shared" si="2"/>
        <v>8</v>
      </c>
      <c r="B20" s="13">
        <f t="shared" si="3"/>
        <v>144053.89477647544</v>
      </c>
      <c r="C20" s="13">
        <f t="shared" si="4"/>
        <v>840.31438619610674</v>
      </c>
      <c r="D20" s="9">
        <f t="shared" si="5"/>
        <v>123.70892931852973</v>
      </c>
      <c r="E20" s="12"/>
      <c r="F20" s="13">
        <f t="shared" si="0"/>
        <v>143930.18584715691</v>
      </c>
      <c r="G20" s="13">
        <f t="shared" si="1"/>
        <v>964.02331551463647</v>
      </c>
    </row>
    <row r="21" spans="1:14" x14ac:dyDescent="0.2">
      <c r="A21" s="1">
        <f t="shared" si="2"/>
        <v>9</v>
      </c>
      <c r="B21" s="13">
        <f t="shared" si="3"/>
        <v>143930.18584715691</v>
      </c>
      <c r="C21" s="13">
        <f t="shared" si="4"/>
        <v>839.59275077508198</v>
      </c>
      <c r="D21" s="9">
        <f t="shared" si="5"/>
        <v>124.43056473955448</v>
      </c>
      <c r="E21" s="12"/>
      <c r="F21" s="13">
        <f t="shared" si="0"/>
        <v>143805.75528241735</v>
      </c>
      <c r="G21" s="13">
        <f t="shared" si="1"/>
        <v>964.02331551463647</v>
      </c>
    </row>
    <row r="22" spans="1:14" x14ac:dyDescent="0.2">
      <c r="A22" s="1">
        <f t="shared" si="2"/>
        <v>10</v>
      </c>
      <c r="B22" s="13">
        <f t="shared" si="3"/>
        <v>143805.75528241735</v>
      </c>
      <c r="C22" s="13">
        <f t="shared" si="4"/>
        <v>838.86690581410119</v>
      </c>
      <c r="D22" s="9">
        <f t="shared" si="5"/>
        <v>125.15640970053528</v>
      </c>
      <c r="E22" s="12"/>
      <c r="F22" s="13">
        <f t="shared" si="0"/>
        <v>143680.5988727168</v>
      </c>
      <c r="G22" s="13">
        <f t="shared" si="1"/>
        <v>964.02331551463647</v>
      </c>
      <c r="L22" s="22"/>
    </row>
    <row r="23" spans="1:14" x14ac:dyDescent="0.2">
      <c r="A23" s="1">
        <f t="shared" si="2"/>
        <v>11</v>
      </c>
      <c r="B23" s="13">
        <f t="shared" si="3"/>
        <v>143680.5988727168</v>
      </c>
      <c r="C23" s="13">
        <f t="shared" si="4"/>
        <v>838.13682675751465</v>
      </c>
      <c r="D23" s="9">
        <f t="shared" si="5"/>
        <v>125.88648875712181</v>
      </c>
      <c r="E23" s="12"/>
      <c r="F23" s="13">
        <f t="shared" si="0"/>
        <v>143554.71238395968</v>
      </c>
      <c r="G23" s="13">
        <f t="shared" si="1"/>
        <v>964.02331551463647</v>
      </c>
      <c r="I23" s="98" t="s">
        <v>30</v>
      </c>
      <c r="J23" s="98"/>
      <c r="K23" s="98"/>
      <c r="L23" s="98"/>
      <c r="M23" s="99"/>
    </row>
    <row r="24" spans="1:14" x14ac:dyDescent="0.2">
      <c r="A24" s="1">
        <f t="shared" si="2"/>
        <v>12</v>
      </c>
      <c r="B24" s="13">
        <f t="shared" si="3"/>
        <v>143554.71238395968</v>
      </c>
      <c r="C24" s="13">
        <f t="shared" si="4"/>
        <v>837.40248890643147</v>
      </c>
      <c r="D24" s="9">
        <f t="shared" si="5"/>
        <v>126.62082660820499</v>
      </c>
      <c r="E24" s="12"/>
      <c r="F24" s="13">
        <f t="shared" si="0"/>
        <v>143428.09155735146</v>
      </c>
      <c r="G24" s="13">
        <f t="shared" si="1"/>
        <v>964.02331551463647</v>
      </c>
      <c r="H24" s="23"/>
      <c r="I24" s="24"/>
      <c r="J24" s="25"/>
      <c r="K24" s="25"/>
      <c r="L24" s="26"/>
      <c r="M24" s="27"/>
    </row>
    <row r="25" spans="1:14" x14ac:dyDescent="0.2">
      <c r="A25" s="1">
        <f t="shared" si="2"/>
        <v>13</v>
      </c>
      <c r="B25" s="13">
        <f t="shared" si="3"/>
        <v>143428.09155735146</v>
      </c>
      <c r="C25" s="13">
        <f t="shared" si="4"/>
        <v>836.66386741788358</v>
      </c>
      <c r="D25" s="9">
        <f t="shared" si="5"/>
        <v>127.35944809675289</v>
      </c>
      <c r="E25" s="12"/>
      <c r="F25" s="13">
        <f t="shared" si="0"/>
        <v>143300.73210925472</v>
      </c>
      <c r="G25" s="13">
        <f t="shared" si="1"/>
        <v>964.02331551463647</v>
      </c>
      <c r="H25" s="23"/>
      <c r="I25" s="23" t="s">
        <v>31</v>
      </c>
      <c r="J25" s="23"/>
      <c r="K25" s="23"/>
      <c r="L25" s="27">
        <f>E2*0.035</f>
        <v>5635.0000000000009</v>
      </c>
      <c r="M25" s="23"/>
    </row>
    <row r="26" spans="1:14" x14ac:dyDescent="0.2">
      <c r="A26" s="1">
        <f t="shared" si="2"/>
        <v>14</v>
      </c>
      <c r="B26" s="13">
        <f t="shared" si="3"/>
        <v>143300.73210925472</v>
      </c>
      <c r="C26" s="13">
        <f t="shared" si="4"/>
        <v>835.92093730398597</v>
      </c>
      <c r="D26" s="9">
        <f t="shared" si="5"/>
        <v>128.1023782106505</v>
      </c>
      <c r="E26" s="12"/>
      <c r="F26" s="13">
        <f t="shared" si="0"/>
        <v>143172.62973104406</v>
      </c>
      <c r="G26" s="13">
        <f t="shared" si="1"/>
        <v>964.02331551463647</v>
      </c>
      <c r="H26" s="23"/>
      <c r="I26" s="23"/>
      <c r="J26" s="23"/>
      <c r="K26" s="23"/>
      <c r="L26" s="23"/>
      <c r="M26" s="23"/>
    </row>
    <row r="27" spans="1:14" x14ac:dyDescent="0.2">
      <c r="A27" s="1">
        <f t="shared" si="2"/>
        <v>15</v>
      </c>
      <c r="B27" s="13">
        <f t="shared" si="3"/>
        <v>143172.62973104406</v>
      </c>
      <c r="C27" s="13">
        <f t="shared" si="4"/>
        <v>835.17367343109038</v>
      </c>
      <c r="D27" s="9">
        <f t="shared" si="5"/>
        <v>128.84964208354609</v>
      </c>
      <c r="E27" s="12"/>
      <c r="F27" s="13">
        <f t="shared" si="0"/>
        <v>143043.78008896051</v>
      </c>
      <c r="G27" s="13">
        <f t="shared" si="1"/>
        <v>964.02331551463647</v>
      </c>
      <c r="H27" s="23"/>
      <c r="I27" s="23"/>
      <c r="J27" s="23"/>
      <c r="K27" s="23"/>
      <c r="L27" s="23"/>
      <c r="M27" s="23"/>
    </row>
    <row r="28" spans="1:14" x14ac:dyDescent="0.2">
      <c r="A28" s="1">
        <f t="shared" si="2"/>
        <v>16</v>
      </c>
      <c r="B28" s="13">
        <f t="shared" si="3"/>
        <v>143043.78008896051</v>
      </c>
      <c r="C28" s="13">
        <f t="shared" si="4"/>
        <v>834.42205051893632</v>
      </c>
      <c r="D28" s="9">
        <f t="shared" si="5"/>
        <v>129.60126499570015</v>
      </c>
      <c r="E28" s="12"/>
      <c r="F28" s="13">
        <f t="shared" si="0"/>
        <v>142914.17882396482</v>
      </c>
      <c r="G28" s="13">
        <f t="shared" si="1"/>
        <v>964.02331551463647</v>
      </c>
      <c r="H28" s="23"/>
      <c r="I28" s="28" t="s">
        <v>79</v>
      </c>
      <c r="J28" s="28"/>
      <c r="K28" s="31">
        <f>$J$8</f>
        <v>363.47668448536342</v>
      </c>
      <c r="L28" s="28"/>
      <c r="M28" s="28"/>
    </row>
    <row r="29" spans="1:14" x14ac:dyDescent="0.2">
      <c r="A29" s="1">
        <f t="shared" si="2"/>
        <v>17</v>
      </c>
      <c r="B29" s="13">
        <f t="shared" si="3"/>
        <v>142914.17882396482</v>
      </c>
      <c r="C29" s="13">
        <f t="shared" si="4"/>
        <v>833.66604313979485</v>
      </c>
      <c r="D29" s="9">
        <f t="shared" si="5"/>
        <v>130.35727237484161</v>
      </c>
      <c r="E29" s="12"/>
      <c r="F29" s="13">
        <f t="shared" si="0"/>
        <v>142783.82155158996</v>
      </c>
      <c r="G29" s="13">
        <f t="shared" si="1"/>
        <v>964.02331551463647</v>
      </c>
      <c r="H29" s="23"/>
      <c r="I29" s="28" t="s">
        <v>32</v>
      </c>
      <c r="J29" s="28"/>
      <c r="K29" s="28"/>
      <c r="L29" s="31">
        <f>K28*12</f>
        <v>4361.7202138243611</v>
      </c>
      <c r="M29" s="28"/>
    </row>
    <row r="30" spans="1:14" x14ac:dyDescent="0.2">
      <c r="A30" s="1">
        <f t="shared" si="2"/>
        <v>18</v>
      </c>
      <c r="B30" s="13">
        <f t="shared" si="3"/>
        <v>142783.82155158996</v>
      </c>
      <c r="C30" s="13">
        <f t="shared" si="4"/>
        <v>832.90562571760813</v>
      </c>
      <c r="D30" s="9">
        <f t="shared" si="5"/>
        <v>131.11768979702833</v>
      </c>
      <c r="E30" s="12"/>
      <c r="F30" s="13">
        <f t="shared" si="0"/>
        <v>142652.70386179295</v>
      </c>
      <c r="G30" s="13">
        <f t="shared" si="1"/>
        <v>964.02331551463647</v>
      </c>
      <c r="H30" s="23"/>
      <c r="I30" s="28"/>
      <c r="J30" s="28"/>
      <c r="K30" s="28"/>
      <c r="L30" s="28"/>
      <c r="M30" s="28"/>
    </row>
    <row r="31" spans="1:14" x14ac:dyDescent="0.2">
      <c r="A31" s="1">
        <f t="shared" si="2"/>
        <v>19</v>
      </c>
      <c r="B31" s="13">
        <f t="shared" si="3"/>
        <v>142652.70386179295</v>
      </c>
      <c r="C31" s="13">
        <f t="shared" si="4"/>
        <v>832.14077252712559</v>
      </c>
      <c r="D31" s="9">
        <f t="shared" si="5"/>
        <v>131.88254298751087</v>
      </c>
      <c r="E31" s="12"/>
      <c r="F31" s="13">
        <f t="shared" si="0"/>
        <v>142520.82131880545</v>
      </c>
      <c r="G31" s="13">
        <f t="shared" si="1"/>
        <v>964.02331551463647</v>
      </c>
      <c r="H31" s="23"/>
      <c r="I31" s="28" t="s">
        <v>73</v>
      </c>
      <c r="J31" s="28"/>
      <c r="K31" s="28"/>
      <c r="L31" s="31">
        <f>SUM(C13:C24)</f>
        <v>10096.371343527135</v>
      </c>
      <c r="M31" s="28"/>
    </row>
    <row r="32" spans="1:14" x14ac:dyDescent="0.2">
      <c r="A32" s="1">
        <f t="shared" si="2"/>
        <v>20</v>
      </c>
      <c r="B32" s="13">
        <f t="shared" si="3"/>
        <v>142520.82131880545</v>
      </c>
      <c r="C32" s="13">
        <f t="shared" si="4"/>
        <v>831.37145769303186</v>
      </c>
      <c r="D32" s="9">
        <f t="shared" si="5"/>
        <v>132.65185782160461</v>
      </c>
      <c r="E32" s="12"/>
      <c r="F32" s="13">
        <f t="shared" si="0"/>
        <v>142388.16946098386</v>
      </c>
      <c r="G32" s="13">
        <f t="shared" si="1"/>
        <v>964.02331551463647</v>
      </c>
      <c r="H32" s="23"/>
      <c r="I32" s="28" t="s">
        <v>74</v>
      </c>
      <c r="J32" s="28"/>
      <c r="K32" s="28"/>
      <c r="L32" s="36">
        <f>I8*12</f>
        <v>20700</v>
      </c>
      <c r="M32" s="28"/>
    </row>
    <row r="33" spans="1:13" x14ac:dyDescent="0.2">
      <c r="A33" s="1">
        <f t="shared" si="2"/>
        <v>21</v>
      </c>
      <c r="B33" s="13">
        <f t="shared" si="3"/>
        <v>142388.16946098386</v>
      </c>
      <c r="C33" s="13">
        <f t="shared" si="4"/>
        <v>830.5976551890725</v>
      </c>
      <c r="D33" s="9">
        <f t="shared" si="5"/>
        <v>133.42566032556397</v>
      </c>
      <c r="E33" s="12"/>
      <c r="F33" s="13">
        <f t="shared" si="0"/>
        <v>142254.7438006583</v>
      </c>
      <c r="G33" s="13">
        <f t="shared" si="1"/>
        <v>964.02331551463647</v>
      </c>
      <c r="H33" s="23"/>
      <c r="I33" s="32" t="s">
        <v>75</v>
      </c>
      <c r="J33" s="28"/>
      <c r="K33" s="28"/>
      <c r="L33" s="31">
        <f>SUM(Sheet2!E9:E10)</f>
        <v>2100</v>
      </c>
      <c r="M33" s="28"/>
    </row>
    <row r="34" spans="1:13" x14ac:dyDescent="0.2">
      <c r="A34" s="1">
        <f t="shared" si="2"/>
        <v>22</v>
      </c>
      <c r="B34" s="13">
        <f t="shared" si="3"/>
        <v>142254.7438006583</v>
      </c>
      <c r="C34" s="13">
        <f t="shared" si="4"/>
        <v>829.8193388371734</v>
      </c>
      <c r="D34" s="9">
        <f t="shared" si="5"/>
        <v>134.20397667746306</v>
      </c>
      <c r="E34" s="12"/>
      <c r="F34" s="13">
        <f t="shared" si="0"/>
        <v>142120.53982398083</v>
      </c>
      <c r="G34" s="13">
        <f t="shared" si="1"/>
        <v>964.02331551463647</v>
      </c>
      <c r="H34" s="23"/>
      <c r="I34" s="32" t="s">
        <v>76</v>
      </c>
      <c r="J34" s="23"/>
      <c r="K34" s="23"/>
      <c r="L34" s="27">
        <f>IF(Sheet2!E12="No", (Sheet2!E11*12),Sheet2!E11*12+(M8*12))</f>
        <v>2370</v>
      </c>
      <c r="M34" s="23"/>
    </row>
    <row r="35" spans="1:13" x14ac:dyDescent="0.2">
      <c r="A35" s="1">
        <f t="shared" si="2"/>
        <v>23</v>
      </c>
      <c r="B35" s="13">
        <f t="shared" si="3"/>
        <v>142120.53982398083</v>
      </c>
      <c r="C35" s="13">
        <f t="shared" si="4"/>
        <v>829.03648230655483</v>
      </c>
      <c r="D35" s="9">
        <f t="shared" si="5"/>
        <v>134.98683320808163</v>
      </c>
      <c r="E35" s="12"/>
      <c r="F35" s="13">
        <f t="shared" si="0"/>
        <v>141985.55299077273</v>
      </c>
      <c r="G35" s="13">
        <f t="shared" si="1"/>
        <v>964.02331551463647</v>
      </c>
      <c r="H35" s="23"/>
      <c r="I35" s="32" t="s">
        <v>78</v>
      </c>
      <c r="J35" s="23"/>
      <c r="K35" s="27"/>
      <c r="L35" s="63">
        <f>SUM(D13:D24)</f>
        <v>1471.9084426485019</v>
      </c>
      <c r="M35" s="23"/>
    </row>
    <row r="36" spans="1:13" x14ac:dyDescent="0.2">
      <c r="A36" s="1">
        <f t="shared" si="2"/>
        <v>24</v>
      </c>
      <c r="B36" s="13">
        <f t="shared" si="3"/>
        <v>141985.55299077273</v>
      </c>
      <c r="C36" s="13">
        <f t="shared" si="4"/>
        <v>828.249059112841</v>
      </c>
      <c r="D36" s="9">
        <f t="shared" si="5"/>
        <v>135.77425640179547</v>
      </c>
      <c r="E36" s="12"/>
      <c r="F36" s="13">
        <f t="shared" si="0"/>
        <v>141849.77873437095</v>
      </c>
      <c r="G36" s="13">
        <f t="shared" si="1"/>
        <v>964.02331551463647</v>
      </c>
      <c r="H36" s="23"/>
      <c r="I36" s="23" t="s">
        <v>77</v>
      </c>
      <c r="J36" s="23"/>
      <c r="K36" s="23"/>
      <c r="L36" s="23"/>
      <c r="M36" s="27">
        <f>L32-SUM(L31,L33,L34,L25)</f>
        <v>498.62865647286526</v>
      </c>
    </row>
    <row r="37" spans="1:13" x14ac:dyDescent="0.2">
      <c r="A37" s="1">
        <f t="shared" si="2"/>
        <v>25</v>
      </c>
      <c r="B37" s="13">
        <f t="shared" si="3"/>
        <v>141849.77873437095</v>
      </c>
      <c r="C37" s="13">
        <f t="shared" si="4"/>
        <v>827.45704261716389</v>
      </c>
      <c r="D37" s="9">
        <f t="shared" si="5"/>
        <v>136.56627289747257</v>
      </c>
      <c r="E37" s="12"/>
      <c r="F37" s="13">
        <f t="shared" si="0"/>
        <v>141713.21246147348</v>
      </c>
      <c r="G37" s="13">
        <f t="shared" si="1"/>
        <v>964.02331551463647</v>
      </c>
      <c r="H37" s="23"/>
      <c r="I37" s="23" t="s">
        <v>80</v>
      </c>
      <c r="J37" s="23"/>
      <c r="K37" s="23"/>
      <c r="L37" s="27">
        <f>K28*12</f>
        <v>4361.7202138243611</v>
      </c>
      <c r="M37" s="23"/>
    </row>
    <row r="38" spans="1:13" x14ac:dyDescent="0.2">
      <c r="A38" s="1">
        <f t="shared" si="2"/>
        <v>26</v>
      </c>
      <c r="B38" s="13">
        <f t="shared" si="3"/>
        <v>141713.21246147348</v>
      </c>
      <c r="C38" s="13">
        <f t="shared" si="4"/>
        <v>826.66040602526198</v>
      </c>
      <c r="D38" s="9">
        <f t="shared" si="5"/>
        <v>137.36290948937449</v>
      </c>
      <c r="E38" s="12"/>
      <c r="F38" s="13">
        <f t="shared" si="0"/>
        <v>141575.84955198411</v>
      </c>
      <c r="G38" s="13">
        <f t="shared" si="1"/>
        <v>964.02331551463647</v>
      </c>
      <c r="L38" s="9">
        <f>IF(Sheet2!E12="No",('Option 1'!L37-'Option 1'!L25)+L35+(L32*Sheet2!E13),(L37-L25) +L35)</f>
        <v>198.62865647286208</v>
      </c>
    </row>
    <row r="39" spans="1:13" x14ac:dyDescent="0.2">
      <c r="A39" s="1">
        <f t="shared" si="2"/>
        <v>27</v>
      </c>
      <c r="B39" s="13">
        <f t="shared" si="3"/>
        <v>141575.84955198411</v>
      </c>
      <c r="C39" s="13">
        <f t="shared" si="4"/>
        <v>825.85912238657397</v>
      </c>
      <c r="D39" s="9">
        <f t="shared" si="5"/>
        <v>138.16419312806249</v>
      </c>
      <c r="E39" s="12"/>
      <c r="F39" s="13">
        <f t="shared" si="0"/>
        <v>141437.68535885605</v>
      </c>
      <c r="G39" s="13">
        <f t="shared" si="1"/>
        <v>964.02331551463647</v>
      </c>
      <c r="I39" s="98" t="s">
        <v>34</v>
      </c>
      <c r="J39" s="98"/>
      <c r="K39" s="98"/>
      <c r="L39" s="98"/>
      <c r="M39" s="99"/>
    </row>
    <row r="40" spans="1:13" x14ac:dyDescent="0.2">
      <c r="A40" s="1">
        <f t="shared" si="2"/>
        <v>28</v>
      </c>
      <c r="B40" s="13">
        <f t="shared" si="3"/>
        <v>141437.68535885605</v>
      </c>
      <c r="C40" s="13">
        <f t="shared" si="4"/>
        <v>825.05316459332698</v>
      </c>
      <c r="D40" s="9">
        <f t="shared" si="5"/>
        <v>138.97015092130948</v>
      </c>
      <c r="E40" s="12"/>
      <c r="F40" s="13">
        <f t="shared" si="0"/>
        <v>141298.71520793473</v>
      </c>
      <c r="G40" s="13">
        <f t="shared" si="1"/>
        <v>964.02331551463647</v>
      </c>
      <c r="I40" s="35">
        <v>10</v>
      </c>
    </row>
    <row r="41" spans="1:13" x14ac:dyDescent="0.2">
      <c r="A41" s="1">
        <f t="shared" si="2"/>
        <v>29</v>
      </c>
      <c r="B41" s="13">
        <f t="shared" si="3"/>
        <v>141298.71520793473</v>
      </c>
      <c r="C41" s="13">
        <f t="shared" si="4"/>
        <v>824.24250537961927</v>
      </c>
      <c r="D41" s="9">
        <f t="shared" si="5"/>
        <v>139.78081013501719</v>
      </c>
      <c r="E41" s="12"/>
      <c r="F41" s="13">
        <f t="shared" si="0"/>
        <v>141158.93439779972</v>
      </c>
      <c r="G41" s="13">
        <f t="shared" si="1"/>
        <v>964.02331551463647</v>
      </c>
    </row>
    <row r="42" spans="1:13" x14ac:dyDescent="0.2">
      <c r="A42" s="1">
        <f t="shared" si="2"/>
        <v>30</v>
      </c>
      <c r="B42" s="13">
        <f t="shared" si="3"/>
        <v>141158.93439779972</v>
      </c>
      <c r="C42" s="13">
        <f t="shared" si="4"/>
        <v>823.42711732049838</v>
      </c>
      <c r="D42" s="9">
        <f t="shared" si="5"/>
        <v>140.59619819413808</v>
      </c>
      <c r="E42" s="12"/>
      <c r="F42" s="13">
        <f t="shared" si="0"/>
        <v>141018.33819960558</v>
      </c>
      <c r="G42" s="13">
        <f t="shared" si="1"/>
        <v>964.02331551463647</v>
      </c>
    </row>
    <row r="43" spans="1:13" x14ac:dyDescent="0.2">
      <c r="A43" s="1">
        <f t="shared" si="2"/>
        <v>31</v>
      </c>
      <c r="B43" s="13">
        <f t="shared" si="3"/>
        <v>141018.33819960558</v>
      </c>
      <c r="C43" s="13">
        <f t="shared" si="4"/>
        <v>822.60697283103264</v>
      </c>
      <c r="D43" s="9">
        <f t="shared" si="5"/>
        <v>141.41634268360383</v>
      </c>
      <c r="E43" s="12"/>
      <c r="F43" s="13">
        <f t="shared" si="0"/>
        <v>140876.92185692198</v>
      </c>
      <c r="G43" s="13">
        <f t="shared" si="1"/>
        <v>964.02331551463647</v>
      </c>
      <c r="I43" t="s">
        <v>33</v>
      </c>
      <c r="L43" s="34"/>
      <c r="M43" s="33">
        <f>E2*I40</f>
        <v>1610000</v>
      </c>
    </row>
    <row r="44" spans="1:13" x14ac:dyDescent="0.2">
      <c r="A44" s="1">
        <f t="shared" si="2"/>
        <v>32</v>
      </c>
      <c r="B44" s="13">
        <f t="shared" si="3"/>
        <v>140876.92185692198</v>
      </c>
      <c r="C44" s="13">
        <f t="shared" si="4"/>
        <v>821.78204416537824</v>
      </c>
      <c r="D44" s="9">
        <f t="shared" si="5"/>
        <v>142.24127134925823</v>
      </c>
      <c r="E44" s="12"/>
      <c r="F44" s="13">
        <f t="shared" si="0"/>
        <v>140734.68058557273</v>
      </c>
      <c r="G44" s="13">
        <f t="shared" si="1"/>
        <v>964.02331551463647</v>
      </c>
    </row>
    <row r="45" spans="1:13" x14ac:dyDescent="0.2">
      <c r="A45" s="1">
        <f t="shared" si="2"/>
        <v>33</v>
      </c>
      <c r="B45" s="13">
        <f t="shared" si="3"/>
        <v>140734.68058557273</v>
      </c>
      <c r="C45" s="13">
        <f t="shared" si="4"/>
        <v>820.9523034158409</v>
      </c>
      <c r="D45" s="9">
        <f t="shared" si="5"/>
        <v>143.07101209879556</v>
      </c>
      <c r="E45" s="12"/>
      <c r="F45" s="13">
        <f t="shared" si="0"/>
        <v>140591.60957347392</v>
      </c>
      <c r="G45" s="13">
        <f t="shared" si="1"/>
        <v>964.02331551463647</v>
      </c>
      <c r="I45" t="s">
        <v>35</v>
      </c>
      <c r="M45" s="19">
        <f>L29 *I40</f>
        <v>43617.202138243607</v>
      </c>
    </row>
    <row r="46" spans="1:13" x14ac:dyDescent="0.2">
      <c r="A46" s="1">
        <f t="shared" si="2"/>
        <v>34</v>
      </c>
      <c r="B46" s="13">
        <f t="shared" si="3"/>
        <v>140591.60957347392</v>
      </c>
      <c r="C46" s="13">
        <f t="shared" si="4"/>
        <v>820.11772251193122</v>
      </c>
      <c r="D46" s="9">
        <f t="shared" si="5"/>
        <v>143.90559300270525</v>
      </c>
      <c r="E46" s="12"/>
      <c r="F46" s="13">
        <f t="shared" si="0"/>
        <v>140447.70398047121</v>
      </c>
      <c r="G46" s="13">
        <f t="shared" si="1"/>
        <v>964.02331551463647</v>
      </c>
    </row>
    <row r="47" spans="1:13" x14ac:dyDescent="0.2">
      <c r="A47" s="1">
        <f t="shared" si="2"/>
        <v>35</v>
      </c>
      <c r="B47" s="13">
        <f t="shared" si="3"/>
        <v>140447.70398047121</v>
      </c>
      <c r="C47" s="13">
        <f t="shared" si="4"/>
        <v>819.27827321941538</v>
      </c>
      <c r="D47" s="9">
        <f t="shared" si="5"/>
        <v>144.74504229522108</v>
      </c>
      <c r="E47" s="12"/>
      <c r="F47" s="13">
        <f t="shared" si="0"/>
        <v>140302.95893817599</v>
      </c>
      <c r="G47" s="13">
        <f t="shared" si="1"/>
        <v>964.02331551463647</v>
      </c>
      <c r="I47" t="s">
        <v>36</v>
      </c>
      <c r="M47" s="13">
        <f>M43 * 0.035</f>
        <v>56350.000000000007</v>
      </c>
    </row>
    <row r="48" spans="1:13" x14ac:dyDescent="0.2">
      <c r="A48" s="1">
        <f t="shared" si="2"/>
        <v>36</v>
      </c>
      <c r="B48" s="13">
        <f t="shared" si="3"/>
        <v>140302.95893817599</v>
      </c>
      <c r="C48" s="13">
        <f t="shared" si="4"/>
        <v>818.43392713935998</v>
      </c>
      <c r="D48" s="9">
        <f t="shared" si="5"/>
        <v>145.58938837527649</v>
      </c>
      <c r="E48" s="12"/>
      <c r="F48" s="13">
        <f t="shared" si="0"/>
        <v>140157.3695498007</v>
      </c>
      <c r="G48" s="13">
        <f t="shared" si="1"/>
        <v>964.02331551463647</v>
      </c>
    </row>
    <row r="49" spans="1:13" x14ac:dyDescent="0.2">
      <c r="A49" s="1">
        <f t="shared" si="2"/>
        <v>37</v>
      </c>
      <c r="B49" s="13">
        <f t="shared" si="3"/>
        <v>140157.3695498007</v>
      </c>
      <c r="C49" s="13">
        <f t="shared" si="4"/>
        <v>817.58465570717078</v>
      </c>
      <c r="D49" s="9">
        <f t="shared" si="5"/>
        <v>146.43865980746568</v>
      </c>
      <c r="E49" s="12"/>
      <c r="F49" s="13">
        <f t="shared" si="0"/>
        <v>140010.93088999324</v>
      </c>
      <c r="G49" s="13">
        <f t="shared" si="1"/>
        <v>964.02331551463647</v>
      </c>
      <c r="I49" t="s">
        <v>37</v>
      </c>
      <c r="M49" s="37">
        <f>M45 - M47</f>
        <v>-12732.7978617564</v>
      </c>
    </row>
    <row r="50" spans="1:13" x14ac:dyDescent="0.2">
      <c r="A50" s="1">
        <f t="shared" si="2"/>
        <v>38</v>
      </c>
      <c r="B50" s="13">
        <f t="shared" si="3"/>
        <v>140010.93088999324</v>
      </c>
      <c r="C50" s="13">
        <f t="shared" si="4"/>
        <v>816.73043019162731</v>
      </c>
      <c r="D50" s="9">
        <f t="shared" si="5"/>
        <v>147.29288532300916</v>
      </c>
      <c r="E50" s="12"/>
      <c r="F50" s="13">
        <f t="shared" si="0"/>
        <v>139863.63800467024</v>
      </c>
      <c r="G50" s="13">
        <f t="shared" si="1"/>
        <v>964.02331551463647</v>
      </c>
    </row>
    <row r="51" spans="1:13" x14ac:dyDescent="0.2">
      <c r="A51" s="1">
        <f t="shared" si="2"/>
        <v>39</v>
      </c>
      <c r="B51" s="13">
        <f t="shared" si="3"/>
        <v>139863.63800467024</v>
      </c>
      <c r="C51" s="13">
        <f t="shared" si="4"/>
        <v>815.87122169390977</v>
      </c>
      <c r="D51" s="9">
        <f t="shared" si="5"/>
        <v>148.15209382072669</v>
      </c>
      <c r="E51" s="12"/>
      <c r="F51" s="13">
        <f t="shared" si="0"/>
        <v>139715.4859108495</v>
      </c>
      <c r="G51" s="13">
        <f t="shared" si="1"/>
        <v>964.02331551463647</v>
      </c>
    </row>
    <row r="52" spans="1:13" x14ac:dyDescent="0.2">
      <c r="A52" s="1">
        <f t="shared" si="2"/>
        <v>40</v>
      </c>
      <c r="B52" s="13">
        <f t="shared" si="3"/>
        <v>139715.4859108495</v>
      </c>
      <c r="C52" s="13">
        <f t="shared" si="4"/>
        <v>815.00700114662209</v>
      </c>
      <c r="D52" s="9">
        <f t="shared" si="5"/>
        <v>149.01631436801438</v>
      </c>
      <c r="E52" s="12"/>
      <c r="F52" s="13">
        <f t="shared" si="0"/>
        <v>139566.46959648147</v>
      </c>
      <c r="G52" s="13">
        <f t="shared" si="1"/>
        <v>964.02331551463647</v>
      </c>
    </row>
    <row r="53" spans="1:13" x14ac:dyDescent="0.2">
      <c r="A53" s="1">
        <f t="shared" si="2"/>
        <v>41</v>
      </c>
      <c r="B53" s="13">
        <f t="shared" si="3"/>
        <v>139566.46959648147</v>
      </c>
      <c r="C53" s="13">
        <f t="shared" si="4"/>
        <v>814.13773931280866</v>
      </c>
      <c r="D53" s="9">
        <f t="shared" si="5"/>
        <v>149.8855762018278</v>
      </c>
      <c r="E53" s="12"/>
      <c r="F53" s="13">
        <f t="shared" si="0"/>
        <v>139416.58402027964</v>
      </c>
      <c r="G53" s="13">
        <f t="shared" si="1"/>
        <v>964.02331551463647</v>
      </c>
    </row>
    <row r="54" spans="1:13" x14ac:dyDescent="0.2">
      <c r="A54" s="1">
        <f t="shared" si="2"/>
        <v>42</v>
      </c>
      <c r="B54" s="13">
        <f t="shared" si="3"/>
        <v>139416.58402027964</v>
      </c>
      <c r="C54" s="13">
        <f t="shared" si="4"/>
        <v>813.26340678496456</v>
      </c>
      <c r="D54" s="9">
        <f t="shared" si="5"/>
        <v>150.75990872967191</v>
      </c>
      <c r="E54" s="12"/>
      <c r="F54" s="13">
        <f t="shared" si="0"/>
        <v>139265.82411154997</v>
      </c>
      <c r="G54" s="13">
        <f t="shared" si="1"/>
        <v>964.02331551463647</v>
      </c>
    </row>
    <row r="55" spans="1:13" x14ac:dyDescent="0.2">
      <c r="A55" s="1">
        <f t="shared" si="2"/>
        <v>43</v>
      </c>
      <c r="B55" s="13">
        <f t="shared" si="3"/>
        <v>139265.82411154997</v>
      </c>
      <c r="C55" s="13">
        <f t="shared" si="4"/>
        <v>812.38397398404152</v>
      </c>
      <c r="D55" s="9">
        <f t="shared" si="5"/>
        <v>151.63934153059495</v>
      </c>
      <c r="E55" s="12"/>
      <c r="F55" s="13">
        <f t="shared" si="0"/>
        <v>139114.18477001938</v>
      </c>
      <c r="G55" s="13">
        <f t="shared" si="1"/>
        <v>964.02331551463647</v>
      </c>
    </row>
    <row r="56" spans="1:13" x14ac:dyDescent="0.2">
      <c r="A56" s="1">
        <f t="shared" si="2"/>
        <v>44</v>
      </c>
      <c r="B56" s="13">
        <f t="shared" si="3"/>
        <v>139114.18477001938</v>
      </c>
      <c r="C56" s="13">
        <f t="shared" si="4"/>
        <v>811.49941115844638</v>
      </c>
      <c r="D56" s="9">
        <f t="shared" si="5"/>
        <v>152.52390435619009</v>
      </c>
      <c r="E56" s="12"/>
      <c r="F56" s="13">
        <f t="shared" si="0"/>
        <v>138961.66086566317</v>
      </c>
      <c r="G56" s="13">
        <f t="shared" si="1"/>
        <v>964.02331551463647</v>
      </c>
      <c r="I56" t="s">
        <v>46</v>
      </c>
      <c r="J56" t="s">
        <v>49</v>
      </c>
      <c r="K56" t="s">
        <v>61</v>
      </c>
    </row>
    <row r="57" spans="1:13" x14ac:dyDescent="0.2">
      <c r="A57" s="1">
        <f t="shared" si="2"/>
        <v>45</v>
      </c>
      <c r="B57" s="13">
        <f t="shared" si="3"/>
        <v>138961.66086566317</v>
      </c>
      <c r="C57" s="13">
        <f t="shared" si="4"/>
        <v>810.60968838303518</v>
      </c>
      <c r="D57" s="9">
        <f t="shared" si="5"/>
        <v>153.41362713160129</v>
      </c>
      <c r="E57" s="12"/>
      <c r="F57" s="13">
        <f t="shared" si="0"/>
        <v>138808.24723853156</v>
      </c>
      <c r="G57" s="13">
        <f t="shared" si="1"/>
        <v>964.02331551463647</v>
      </c>
    </row>
    <row r="58" spans="1:13" x14ac:dyDescent="0.2">
      <c r="A58" s="1">
        <f t="shared" si="2"/>
        <v>46</v>
      </c>
      <c r="B58" s="13">
        <f t="shared" si="3"/>
        <v>138808.24723853156</v>
      </c>
      <c r="C58" s="13">
        <f t="shared" si="4"/>
        <v>809.71477555810077</v>
      </c>
      <c r="D58" s="9">
        <f t="shared" si="5"/>
        <v>154.3085399565357</v>
      </c>
      <c r="E58" s="12"/>
      <c r="F58" s="13">
        <f t="shared" si="0"/>
        <v>138653.93869857502</v>
      </c>
      <c r="G58" s="13">
        <f t="shared" si="1"/>
        <v>964.02331551463647</v>
      </c>
      <c r="I58">
        <v>30</v>
      </c>
      <c r="J58" s="12">
        <v>0.03</v>
      </c>
      <c r="K58" s="38" t="s">
        <v>62</v>
      </c>
    </row>
    <row r="59" spans="1:13" x14ac:dyDescent="0.2">
      <c r="A59" s="1">
        <f t="shared" si="2"/>
        <v>47</v>
      </c>
      <c r="B59" s="13">
        <f t="shared" si="3"/>
        <v>138653.93869857502</v>
      </c>
      <c r="C59" s="13">
        <f t="shared" si="4"/>
        <v>808.8146424083543</v>
      </c>
      <c r="D59" s="9">
        <f t="shared" si="5"/>
        <v>155.20867310628216</v>
      </c>
      <c r="E59" s="12"/>
      <c r="F59" s="13">
        <f t="shared" si="0"/>
        <v>138498.73002546874</v>
      </c>
      <c r="G59" s="13">
        <f t="shared" si="1"/>
        <v>964.02331551463647</v>
      </c>
      <c r="I59">
        <v>25</v>
      </c>
      <c r="J59" s="12">
        <v>0.05</v>
      </c>
      <c r="K59" s="38" t="s">
        <v>63</v>
      </c>
    </row>
    <row r="60" spans="1:13" x14ac:dyDescent="0.2">
      <c r="A60" s="1">
        <f t="shared" si="2"/>
        <v>48</v>
      </c>
      <c r="B60" s="13">
        <f t="shared" si="3"/>
        <v>138498.73002546874</v>
      </c>
      <c r="C60" s="13">
        <f t="shared" si="4"/>
        <v>807.90925848190102</v>
      </c>
      <c r="D60" s="9">
        <f t="shared" si="5"/>
        <v>156.11405703273545</v>
      </c>
      <c r="E60" s="12"/>
      <c r="F60" s="13">
        <f t="shared" si="0"/>
        <v>138342.615968436</v>
      </c>
      <c r="G60" s="13">
        <f t="shared" si="1"/>
        <v>964.02331551463647</v>
      </c>
      <c r="I60">
        <v>20</v>
      </c>
      <c r="J60" s="12">
        <v>0.1</v>
      </c>
    </row>
    <row r="61" spans="1:13" x14ac:dyDescent="0.2">
      <c r="A61" s="1">
        <f t="shared" si="2"/>
        <v>49</v>
      </c>
      <c r="B61" s="13">
        <f t="shared" si="3"/>
        <v>138342.615968436</v>
      </c>
      <c r="C61" s="13">
        <f t="shared" si="4"/>
        <v>806.99859314921002</v>
      </c>
      <c r="D61" s="9">
        <f t="shared" si="5"/>
        <v>157.02472236542644</v>
      </c>
      <c r="E61" s="12"/>
      <c r="F61" s="13">
        <f t="shared" si="0"/>
        <v>138185.59124607057</v>
      </c>
      <c r="G61" s="13">
        <f t="shared" si="1"/>
        <v>964.02331551463647</v>
      </c>
      <c r="I61">
        <v>15</v>
      </c>
      <c r="J61" s="12">
        <v>0.2</v>
      </c>
    </row>
    <row r="62" spans="1:13" x14ac:dyDescent="0.2">
      <c r="A62" s="1">
        <f t="shared" si="2"/>
        <v>50</v>
      </c>
      <c r="B62" s="13">
        <f t="shared" si="3"/>
        <v>138185.59124607057</v>
      </c>
      <c r="C62" s="13">
        <f t="shared" si="4"/>
        <v>806.08261560207836</v>
      </c>
      <c r="D62" s="9">
        <f t="shared" si="5"/>
        <v>157.9406999125581</v>
      </c>
      <c r="E62" s="12"/>
      <c r="F62" s="13">
        <f t="shared" si="0"/>
        <v>138027.65054615802</v>
      </c>
      <c r="G62" s="13">
        <f t="shared" si="1"/>
        <v>964.02331551463647</v>
      </c>
      <c r="I62">
        <v>10</v>
      </c>
      <c r="J62" s="12">
        <v>0.25</v>
      </c>
    </row>
    <row r="63" spans="1:13" x14ac:dyDescent="0.2">
      <c r="A63" s="1">
        <f t="shared" si="2"/>
        <v>51</v>
      </c>
      <c r="B63" s="13">
        <f t="shared" si="3"/>
        <v>138027.65054615802</v>
      </c>
      <c r="C63" s="13">
        <f t="shared" si="4"/>
        <v>805.16129485258853</v>
      </c>
      <c r="D63" s="9">
        <f t="shared" si="5"/>
        <v>158.86202066204794</v>
      </c>
      <c r="E63" s="12"/>
      <c r="F63" s="13">
        <f t="shared" si="0"/>
        <v>137868.78852549597</v>
      </c>
      <c r="G63" s="13">
        <f t="shared" si="1"/>
        <v>964.02331551463647</v>
      </c>
      <c r="J63" s="12">
        <v>1</v>
      </c>
    </row>
    <row r="64" spans="1:13" x14ac:dyDescent="0.2">
      <c r="A64" s="1">
        <f t="shared" si="2"/>
        <v>52</v>
      </c>
      <c r="B64" s="13">
        <f t="shared" si="3"/>
        <v>137868.78852549597</v>
      </c>
      <c r="C64" s="13">
        <f t="shared" si="4"/>
        <v>804.23459973205991</v>
      </c>
      <c r="D64" s="9">
        <f t="shared" si="5"/>
        <v>159.78871578257656</v>
      </c>
      <c r="E64" s="12"/>
      <c r="F64" s="13">
        <f t="shared" si="0"/>
        <v>137708.99980971339</v>
      </c>
      <c r="G64" s="13">
        <f t="shared" si="1"/>
        <v>964.02331551463647</v>
      </c>
    </row>
    <row r="65" spans="1:7" x14ac:dyDescent="0.2">
      <c r="A65" s="1">
        <f t="shared" si="2"/>
        <v>53</v>
      </c>
      <c r="B65" s="13">
        <f t="shared" si="3"/>
        <v>137708.99980971339</v>
      </c>
      <c r="C65" s="13">
        <f t="shared" si="4"/>
        <v>803.30249888999481</v>
      </c>
      <c r="D65" s="9">
        <f t="shared" si="5"/>
        <v>160.72081662464166</v>
      </c>
      <c r="E65" s="12"/>
      <c r="F65" s="13">
        <f t="shared" si="0"/>
        <v>137548.27899308875</v>
      </c>
      <c r="G65" s="13">
        <f t="shared" si="1"/>
        <v>964.02331551463647</v>
      </c>
    </row>
    <row r="66" spans="1:7" x14ac:dyDescent="0.2">
      <c r="A66" s="1">
        <f t="shared" si="2"/>
        <v>54</v>
      </c>
      <c r="B66" s="13">
        <f t="shared" si="3"/>
        <v>137548.27899308875</v>
      </c>
      <c r="C66" s="13">
        <f t="shared" si="4"/>
        <v>802.36496079301776</v>
      </c>
      <c r="D66" s="9">
        <f t="shared" si="5"/>
        <v>161.65835472161871</v>
      </c>
      <c r="E66" s="12"/>
      <c r="F66" s="13">
        <f t="shared" si="0"/>
        <v>137386.62063836714</v>
      </c>
      <c r="G66" s="13">
        <f t="shared" si="1"/>
        <v>964.02331551463647</v>
      </c>
    </row>
    <row r="67" spans="1:7" x14ac:dyDescent="0.2">
      <c r="A67" s="1">
        <f t="shared" si="2"/>
        <v>55</v>
      </c>
      <c r="B67" s="13">
        <f t="shared" si="3"/>
        <v>137386.62063836714</v>
      </c>
      <c r="C67" s="13">
        <f t="shared" si="4"/>
        <v>801.42195372380831</v>
      </c>
      <c r="D67" s="9">
        <f t="shared" si="5"/>
        <v>162.60136179082815</v>
      </c>
      <c r="E67" s="12"/>
      <c r="F67" s="13">
        <f t="shared" si="0"/>
        <v>137224.01927657632</v>
      </c>
      <c r="G67" s="13">
        <f t="shared" si="1"/>
        <v>964.02331551463647</v>
      </c>
    </row>
    <row r="68" spans="1:7" x14ac:dyDescent="0.2">
      <c r="A68" s="1">
        <f t="shared" si="2"/>
        <v>56</v>
      </c>
      <c r="B68" s="13">
        <f t="shared" si="3"/>
        <v>137224.01927657632</v>
      </c>
      <c r="C68" s="13">
        <f t="shared" si="4"/>
        <v>800.47344578002856</v>
      </c>
      <c r="D68" s="9">
        <f t="shared" si="5"/>
        <v>163.54986973460791</v>
      </c>
      <c r="E68" s="12"/>
      <c r="F68" s="13">
        <f t="shared" si="0"/>
        <v>137060.4694068417</v>
      </c>
      <c r="G68" s="13">
        <f t="shared" si="1"/>
        <v>964.02331551463647</v>
      </c>
    </row>
    <row r="69" spans="1:7" x14ac:dyDescent="0.2">
      <c r="A69" s="1">
        <f t="shared" si="2"/>
        <v>57</v>
      </c>
      <c r="B69" s="13">
        <f t="shared" si="3"/>
        <v>137060.4694068417</v>
      </c>
      <c r="C69" s="13">
        <f t="shared" si="4"/>
        <v>799.51940487324327</v>
      </c>
      <c r="D69" s="9">
        <f t="shared" si="5"/>
        <v>164.50391064139319</v>
      </c>
      <c r="E69" s="12"/>
      <c r="F69" s="13">
        <f t="shared" si="0"/>
        <v>136895.96549620031</v>
      </c>
      <c r="G69" s="13">
        <f t="shared" si="1"/>
        <v>964.02331551463647</v>
      </c>
    </row>
    <row r="70" spans="1:7" x14ac:dyDescent="0.2">
      <c r="A70" s="1">
        <f t="shared" si="2"/>
        <v>58</v>
      </c>
      <c r="B70" s="13">
        <f t="shared" si="3"/>
        <v>136895.96549620031</v>
      </c>
      <c r="C70" s="13">
        <f t="shared" si="4"/>
        <v>798.55979872783519</v>
      </c>
      <c r="D70" s="9">
        <f t="shared" si="5"/>
        <v>165.46351678680128</v>
      </c>
      <c r="E70" s="12"/>
      <c r="F70" s="13">
        <f t="shared" si="0"/>
        <v>136730.5019794135</v>
      </c>
      <c r="G70" s="13">
        <f t="shared" si="1"/>
        <v>964.02331551463647</v>
      </c>
    </row>
    <row r="71" spans="1:7" x14ac:dyDescent="0.2">
      <c r="A71" s="1">
        <f t="shared" si="2"/>
        <v>59</v>
      </c>
      <c r="B71" s="13">
        <f t="shared" si="3"/>
        <v>136730.5019794135</v>
      </c>
      <c r="C71" s="13">
        <f t="shared" si="4"/>
        <v>797.59459487991217</v>
      </c>
      <c r="D71" s="9">
        <f t="shared" si="5"/>
        <v>166.4287206347243</v>
      </c>
      <c r="E71" s="12"/>
      <c r="F71" s="13">
        <f t="shared" si="0"/>
        <v>136564.07325877878</v>
      </c>
      <c r="G71" s="13">
        <f t="shared" si="1"/>
        <v>964.02331551463647</v>
      </c>
    </row>
    <row r="72" spans="1:7" x14ac:dyDescent="0.2">
      <c r="A72" s="1">
        <f t="shared" si="2"/>
        <v>60</v>
      </c>
      <c r="B72" s="13">
        <f t="shared" si="3"/>
        <v>136564.07325877878</v>
      </c>
      <c r="C72" s="13">
        <f t="shared" si="4"/>
        <v>796.6237606762096</v>
      </c>
      <c r="D72" s="9">
        <f t="shared" si="5"/>
        <v>167.39955483842687</v>
      </c>
      <c r="E72" s="12"/>
      <c r="F72" s="13">
        <f t="shared" si="0"/>
        <v>136396.67370394035</v>
      </c>
      <c r="G72" s="13">
        <f t="shared" si="1"/>
        <v>964.02331551463647</v>
      </c>
    </row>
    <row r="73" spans="1:7" x14ac:dyDescent="0.2">
      <c r="A73" s="1">
        <f t="shared" si="2"/>
        <v>61</v>
      </c>
      <c r="B73" s="13">
        <f t="shared" si="3"/>
        <v>136396.67370394035</v>
      </c>
      <c r="C73" s="13">
        <f t="shared" si="4"/>
        <v>795.64726327298547</v>
      </c>
      <c r="D73" s="9">
        <f t="shared" si="5"/>
        <v>168.376052241651</v>
      </c>
      <c r="E73" s="12"/>
      <c r="F73" s="13">
        <f t="shared" si="0"/>
        <v>136228.2976516987</v>
      </c>
      <c r="G73" s="13">
        <f t="shared" si="1"/>
        <v>964.02331551463647</v>
      </c>
    </row>
    <row r="74" spans="1:7" x14ac:dyDescent="0.2">
      <c r="A74" s="1">
        <f t="shared" si="2"/>
        <v>62</v>
      </c>
      <c r="B74" s="13">
        <f t="shared" si="3"/>
        <v>136228.2976516987</v>
      </c>
      <c r="C74" s="13">
        <f t="shared" si="4"/>
        <v>794.66506963490906</v>
      </c>
      <c r="D74" s="9">
        <f t="shared" si="5"/>
        <v>169.35824587972741</v>
      </c>
      <c r="E74" s="12"/>
      <c r="F74" s="13">
        <f t="shared" si="0"/>
        <v>136058.93940581896</v>
      </c>
      <c r="G74" s="13">
        <f t="shared" si="1"/>
        <v>964.02331551463647</v>
      </c>
    </row>
    <row r="75" spans="1:7" x14ac:dyDescent="0.2">
      <c r="A75" s="1">
        <f t="shared" si="2"/>
        <v>63</v>
      </c>
      <c r="B75" s="13">
        <f t="shared" si="3"/>
        <v>136058.93940581896</v>
      </c>
      <c r="C75" s="13">
        <f t="shared" si="4"/>
        <v>793.67714653394398</v>
      </c>
      <c r="D75" s="9">
        <f t="shared" si="5"/>
        <v>170.34616898069248</v>
      </c>
      <c r="E75" s="12"/>
      <c r="F75" s="13">
        <f t="shared" si="0"/>
        <v>135888.59323683826</v>
      </c>
      <c r="G75" s="13">
        <f t="shared" si="1"/>
        <v>964.02331551463647</v>
      </c>
    </row>
    <row r="76" spans="1:7" x14ac:dyDescent="0.2">
      <c r="A76" s="1">
        <f t="shared" si="2"/>
        <v>64</v>
      </c>
      <c r="B76" s="13">
        <f t="shared" si="3"/>
        <v>135888.59323683826</v>
      </c>
      <c r="C76" s="13">
        <f t="shared" si="4"/>
        <v>792.68346054822325</v>
      </c>
      <c r="D76" s="9">
        <f t="shared" si="5"/>
        <v>171.33985496641321</v>
      </c>
      <c r="E76" s="12"/>
      <c r="F76" s="13">
        <f t="shared" si="0"/>
        <v>135717.25338187185</v>
      </c>
      <c r="G76" s="13">
        <f t="shared" si="1"/>
        <v>964.02331551463647</v>
      </c>
    </row>
    <row r="77" spans="1:7" x14ac:dyDescent="0.2">
      <c r="A77" s="1">
        <f t="shared" si="2"/>
        <v>65</v>
      </c>
      <c r="B77" s="13">
        <f t="shared" si="3"/>
        <v>135717.25338187185</v>
      </c>
      <c r="C77" s="13">
        <f t="shared" si="4"/>
        <v>791.68397806091912</v>
      </c>
      <c r="D77" s="9">
        <f t="shared" si="5"/>
        <v>172.33933745371735</v>
      </c>
      <c r="E77" s="12"/>
      <c r="F77" s="13">
        <f t="shared" si="0"/>
        <v>135544.91404441814</v>
      </c>
      <c r="G77" s="13">
        <f t="shared" si="1"/>
        <v>964.02331551463647</v>
      </c>
    </row>
    <row r="78" spans="1:7" x14ac:dyDescent="0.2">
      <c r="A78" s="1">
        <f t="shared" si="2"/>
        <v>66</v>
      </c>
      <c r="B78" s="13">
        <f t="shared" si="3"/>
        <v>135544.91404441814</v>
      </c>
      <c r="C78" s="13">
        <f t="shared" si="4"/>
        <v>790.67866525910586</v>
      </c>
      <c r="D78" s="9">
        <f t="shared" si="5"/>
        <v>173.34465025553061</v>
      </c>
      <c r="E78" s="12"/>
      <c r="F78" s="13">
        <f t="shared" ref="F78:F141" si="6">B78-D78-E78</f>
        <v>135371.56939416262</v>
      </c>
      <c r="G78" s="13">
        <f t="shared" ref="G78:G141" si="7">SUM(C78:E78)</f>
        <v>964.02331551463647</v>
      </c>
    </row>
    <row r="79" spans="1:7" x14ac:dyDescent="0.2">
      <c r="A79" s="1">
        <f t="shared" ref="A79:A142" si="8">A78+1</f>
        <v>67</v>
      </c>
      <c r="B79" s="13">
        <f t="shared" ref="B79:B142" si="9">F78</f>
        <v>135371.56939416262</v>
      </c>
      <c r="C79" s="13">
        <f t="shared" ref="C79:C142" si="10">B79*(B$7/12)</f>
        <v>789.66748813261529</v>
      </c>
      <c r="D79" s="9">
        <f t="shared" ref="D79:D142" si="11">B$9-C79</f>
        <v>174.35582738202118</v>
      </c>
      <c r="E79" s="12"/>
      <c r="F79" s="13">
        <f t="shared" si="6"/>
        <v>135197.21356678061</v>
      </c>
      <c r="G79" s="13">
        <f t="shared" si="7"/>
        <v>964.02331551463647</v>
      </c>
    </row>
    <row r="80" spans="1:7" x14ac:dyDescent="0.2">
      <c r="A80" s="1">
        <f t="shared" si="8"/>
        <v>68</v>
      </c>
      <c r="B80" s="13">
        <f t="shared" si="9"/>
        <v>135197.21356678061</v>
      </c>
      <c r="C80" s="13">
        <f t="shared" si="10"/>
        <v>788.65041247288696</v>
      </c>
      <c r="D80" s="9">
        <f t="shared" si="11"/>
        <v>175.37290304174951</v>
      </c>
      <c r="E80" s="12"/>
      <c r="F80" s="13">
        <f t="shared" si="6"/>
        <v>135021.84066373887</v>
      </c>
      <c r="G80" s="13">
        <f t="shared" si="7"/>
        <v>964.02331551463647</v>
      </c>
    </row>
    <row r="81" spans="1:7" x14ac:dyDescent="0.2">
      <c r="A81" s="1">
        <f t="shared" si="8"/>
        <v>69</v>
      </c>
      <c r="B81" s="13">
        <f t="shared" si="9"/>
        <v>135021.84066373887</v>
      </c>
      <c r="C81" s="13">
        <f t="shared" si="10"/>
        <v>787.62740387181009</v>
      </c>
      <c r="D81" s="9">
        <f t="shared" si="11"/>
        <v>176.39591164282638</v>
      </c>
      <c r="E81" s="12"/>
      <c r="F81" s="13">
        <f t="shared" si="6"/>
        <v>134845.44475209605</v>
      </c>
      <c r="G81" s="13">
        <f t="shared" si="7"/>
        <v>964.02331551463647</v>
      </c>
    </row>
    <row r="82" spans="1:7" x14ac:dyDescent="0.2">
      <c r="A82" s="1">
        <f t="shared" si="8"/>
        <v>70</v>
      </c>
      <c r="B82" s="13">
        <f t="shared" si="9"/>
        <v>134845.44475209605</v>
      </c>
      <c r="C82" s="13">
        <f t="shared" si="10"/>
        <v>786.59842772056038</v>
      </c>
      <c r="D82" s="9">
        <f t="shared" si="11"/>
        <v>177.42488779407608</v>
      </c>
      <c r="E82" s="12"/>
      <c r="F82" s="13">
        <f t="shared" si="6"/>
        <v>134668.01986430198</v>
      </c>
      <c r="G82" s="13">
        <f t="shared" si="7"/>
        <v>964.02331551463647</v>
      </c>
    </row>
    <row r="83" spans="1:7" x14ac:dyDescent="0.2">
      <c r="A83" s="1">
        <f t="shared" si="8"/>
        <v>71</v>
      </c>
      <c r="B83" s="13">
        <f t="shared" si="9"/>
        <v>134668.01986430198</v>
      </c>
      <c r="C83" s="13">
        <f t="shared" si="10"/>
        <v>785.56344920842832</v>
      </c>
      <c r="D83" s="9">
        <f t="shared" si="11"/>
        <v>178.45986630620814</v>
      </c>
      <c r="E83" s="12"/>
      <c r="F83" s="13">
        <f t="shared" si="6"/>
        <v>134489.55999799576</v>
      </c>
      <c r="G83" s="13">
        <f t="shared" si="7"/>
        <v>964.02331551463647</v>
      </c>
    </row>
    <row r="84" spans="1:7" x14ac:dyDescent="0.2">
      <c r="A84" s="1">
        <f t="shared" si="8"/>
        <v>72</v>
      </c>
      <c r="B84" s="13">
        <f t="shared" si="9"/>
        <v>134489.55999799576</v>
      </c>
      <c r="C84" s="13">
        <f t="shared" si="10"/>
        <v>784.52243332164198</v>
      </c>
      <c r="D84" s="9">
        <f t="shared" si="11"/>
        <v>179.50088219299448</v>
      </c>
      <c r="E84" s="12"/>
      <c r="F84" s="13">
        <f t="shared" si="6"/>
        <v>134310.05911580278</v>
      </c>
      <c r="G84" s="13">
        <f t="shared" si="7"/>
        <v>964.02331551463647</v>
      </c>
    </row>
    <row r="85" spans="1:7" x14ac:dyDescent="0.2">
      <c r="A85" s="1">
        <f t="shared" si="8"/>
        <v>73</v>
      </c>
      <c r="B85" s="13">
        <f t="shared" si="9"/>
        <v>134310.05911580278</v>
      </c>
      <c r="C85" s="13">
        <f t="shared" si="10"/>
        <v>783.47534484218295</v>
      </c>
      <c r="D85" s="9">
        <f t="shared" si="11"/>
        <v>180.54797067245352</v>
      </c>
      <c r="E85" s="12"/>
      <c r="F85" s="13">
        <f t="shared" si="6"/>
        <v>134129.51114513032</v>
      </c>
      <c r="G85" s="13">
        <f t="shared" si="7"/>
        <v>964.02331551463647</v>
      </c>
    </row>
    <row r="86" spans="1:7" x14ac:dyDescent="0.2">
      <c r="A86" s="1">
        <f t="shared" si="8"/>
        <v>74</v>
      </c>
      <c r="B86" s="13">
        <f t="shared" si="9"/>
        <v>134129.51114513032</v>
      </c>
      <c r="C86" s="13">
        <f t="shared" si="10"/>
        <v>782.42214834659364</v>
      </c>
      <c r="D86" s="9">
        <f t="shared" si="11"/>
        <v>181.60116716804282</v>
      </c>
      <c r="E86" s="12"/>
      <c r="F86" s="13">
        <f t="shared" si="6"/>
        <v>133947.90997796229</v>
      </c>
      <c r="G86" s="13">
        <f t="shared" si="7"/>
        <v>964.02331551463647</v>
      </c>
    </row>
    <row r="87" spans="1:7" x14ac:dyDescent="0.2">
      <c r="A87" s="1">
        <f t="shared" si="8"/>
        <v>75</v>
      </c>
      <c r="B87" s="13">
        <f t="shared" si="9"/>
        <v>133947.90997796229</v>
      </c>
      <c r="C87" s="13">
        <f t="shared" si="10"/>
        <v>781.36280820478009</v>
      </c>
      <c r="D87" s="9">
        <f t="shared" si="11"/>
        <v>182.66050730985637</v>
      </c>
      <c r="E87" s="12"/>
      <c r="F87" s="13">
        <f t="shared" si="6"/>
        <v>133765.24947065243</v>
      </c>
      <c r="G87" s="13">
        <f t="shared" si="7"/>
        <v>964.02331551463647</v>
      </c>
    </row>
    <row r="88" spans="1:7" x14ac:dyDescent="0.2">
      <c r="A88" s="1">
        <f t="shared" si="8"/>
        <v>76</v>
      </c>
      <c r="B88" s="13">
        <f t="shared" si="9"/>
        <v>133765.24947065243</v>
      </c>
      <c r="C88" s="13">
        <f t="shared" si="10"/>
        <v>780.29728857880593</v>
      </c>
      <c r="D88" s="9">
        <f t="shared" si="11"/>
        <v>183.72602693583053</v>
      </c>
      <c r="E88" s="12"/>
      <c r="F88" s="13">
        <f t="shared" si="6"/>
        <v>133581.52344371661</v>
      </c>
      <c r="G88" s="13">
        <f t="shared" si="7"/>
        <v>964.02331551463647</v>
      </c>
    </row>
    <row r="89" spans="1:7" x14ac:dyDescent="0.2">
      <c r="A89" s="1">
        <f t="shared" si="8"/>
        <v>77</v>
      </c>
      <c r="B89" s="13">
        <f t="shared" si="9"/>
        <v>133581.52344371661</v>
      </c>
      <c r="C89" s="13">
        <f t="shared" si="10"/>
        <v>779.22555342168027</v>
      </c>
      <c r="D89" s="9">
        <f t="shared" si="11"/>
        <v>184.79776209295619</v>
      </c>
      <c r="E89" s="12"/>
      <c r="F89" s="13">
        <f t="shared" si="6"/>
        <v>133396.72568162365</v>
      </c>
      <c r="G89" s="13">
        <f t="shared" si="7"/>
        <v>964.02331551463647</v>
      </c>
    </row>
    <row r="90" spans="1:7" x14ac:dyDescent="0.2">
      <c r="A90" s="1">
        <f t="shared" si="8"/>
        <v>78</v>
      </c>
      <c r="B90" s="13">
        <f t="shared" si="9"/>
        <v>133396.72568162365</v>
      </c>
      <c r="C90" s="13">
        <f t="shared" si="10"/>
        <v>778.14756647613797</v>
      </c>
      <c r="D90" s="9">
        <f t="shared" si="11"/>
        <v>185.8757490384985</v>
      </c>
      <c r="E90" s="12"/>
      <c r="F90" s="13">
        <f t="shared" si="6"/>
        <v>133210.84993258514</v>
      </c>
      <c r="G90" s="13">
        <f t="shared" si="7"/>
        <v>964.02331551463647</v>
      </c>
    </row>
    <row r="91" spans="1:7" x14ac:dyDescent="0.2">
      <c r="A91" s="1">
        <f t="shared" si="8"/>
        <v>79</v>
      </c>
      <c r="B91" s="13">
        <f t="shared" si="9"/>
        <v>133210.84993258514</v>
      </c>
      <c r="C91" s="13">
        <f t="shared" si="10"/>
        <v>777.06329127341337</v>
      </c>
      <c r="D91" s="9">
        <f t="shared" si="11"/>
        <v>186.9600242412231</v>
      </c>
      <c r="E91" s="12"/>
      <c r="F91" s="13">
        <f t="shared" si="6"/>
        <v>133023.88990834393</v>
      </c>
      <c r="G91" s="13">
        <f t="shared" si="7"/>
        <v>964.02331551463647</v>
      </c>
    </row>
    <row r="92" spans="1:7" x14ac:dyDescent="0.2">
      <c r="A92" s="1">
        <f t="shared" si="8"/>
        <v>80</v>
      </c>
      <c r="B92" s="13">
        <f t="shared" si="9"/>
        <v>133023.88990834393</v>
      </c>
      <c r="C92" s="13">
        <f t="shared" si="10"/>
        <v>775.97269113200628</v>
      </c>
      <c r="D92" s="9">
        <f t="shared" si="11"/>
        <v>188.05062438263019</v>
      </c>
      <c r="E92" s="12"/>
      <c r="F92" s="13">
        <f t="shared" si="6"/>
        <v>132835.83928396131</v>
      </c>
      <c r="G92" s="13">
        <f t="shared" si="7"/>
        <v>964.02331551463647</v>
      </c>
    </row>
    <row r="93" spans="1:7" x14ac:dyDescent="0.2">
      <c r="A93" s="1">
        <f t="shared" si="8"/>
        <v>81</v>
      </c>
      <c r="B93" s="13">
        <f t="shared" si="9"/>
        <v>132835.83928396131</v>
      </c>
      <c r="C93" s="13">
        <f t="shared" si="10"/>
        <v>774.87572915644103</v>
      </c>
      <c r="D93" s="9">
        <f t="shared" si="11"/>
        <v>189.14758635819544</v>
      </c>
      <c r="E93" s="12"/>
      <c r="F93" s="13">
        <f t="shared" si="6"/>
        <v>132646.69169760312</v>
      </c>
      <c r="G93" s="13">
        <f t="shared" si="7"/>
        <v>964.02331551463647</v>
      </c>
    </row>
    <row r="94" spans="1:7" x14ac:dyDescent="0.2">
      <c r="A94" s="1">
        <f t="shared" si="8"/>
        <v>82</v>
      </c>
      <c r="B94" s="13">
        <f t="shared" si="9"/>
        <v>132646.69169760312</v>
      </c>
      <c r="C94" s="13">
        <f t="shared" si="10"/>
        <v>773.77236823601822</v>
      </c>
      <c r="D94" s="9">
        <f t="shared" si="11"/>
        <v>190.25094727861824</v>
      </c>
      <c r="E94" s="12"/>
      <c r="F94" s="13">
        <f t="shared" si="6"/>
        <v>132456.44075032452</v>
      </c>
      <c r="G94" s="13">
        <f t="shared" si="7"/>
        <v>964.02331551463647</v>
      </c>
    </row>
    <row r="95" spans="1:7" x14ac:dyDescent="0.2">
      <c r="A95" s="1">
        <f t="shared" si="8"/>
        <v>83</v>
      </c>
      <c r="B95" s="13">
        <f t="shared" si="9"/>
        <v>132456.44075032452</v>
      </c>
      <c r="C95" s="13">
        <f t="shared" si="10"/>
        <v>772.66257104355975</v>
      </c>
      <c r="D95" s="9">
        <f t="shared" si="11"/>
        <v>191.36074447107671</v>
      </c>
      <c r="E95" s="12"/>
      <c r="F95" s="13">
        <f t="shared" si="6"/>
        <v>132265.08000585344</v>
      </c>
      <c r="G95" s="13">
        <f t="shared" si="7"/>
        <v>964.02331551463647</v>
      </c>
    </row>
    <row r="96" spans="1:7" x14ac:dyDescent="0.2">
      <c r="A96" s="1">
        <f t="shared" si="8"/>
        <v>84</v>
      </c>
      <c r="B96" s="13">
        <f t="shared" si="9"/>
        <v>132265.08000585344</v>
      </c>
      <c r="C96" s="13">
        <f t="shared" si="10"/>
        <v>771.54630003414513</v>
      </c>
      <c r="D96" s="9">
        <f t="shared" si="11"/>
        <v>192.47701548049133</v>
      </c>
      <c r="E96" s="12"/>
      <c r="F96" s="13">
        <f t="shared" si="6"/>
        <v>132072.60299037295</v>
      </c>
      <c r="G96" s="13">
        <f t="shared" si="7"/>
        <v>964.02331551463647</v>
      </c>
    </row>
    <row r="97" spans="1:7" x14ac:dyDescent="0.2">
      <c r="A97" s="1">
        <f t="shared" si="8"/>
        <v>85</v>
      </c>
      <c r="B97" s="13">
        <f t="shared" si="9"/>
        <v>132072.60299037295</v>
      </c>
      <c r="C97" s="13">
        <f t="shared" si="10"/>
        <v>770.42351744384223</v>
      </c>
      <c r="D97" s="9">
        <f t="shared" si="11"/>
        <v>193.59979807079424</v>
      </c>
      <c r="E97" s="12"/>
      <c r="F97" s="13">
        <f t="shared" si="6"/>
        <v>131879.00319230216</v>
      </c>
      <c r="G97" s="13">
        <f t="shared" si="7"/>
        <v>964.02331551463647</v>
      </c>
    </row>
    <row r="98" spans="1:7" x14ac:dyDescent="0.2">
      <c r="A98" s="1">
        <f t="shared" si="8"/>
        <v>86</v>
      </c>
      <c r="B98" s="13">
        <f t="shared" si="9"/>
        <v>131879.00319230216</v>
      </c>
      <c r="C98" s="13">
        <f t="shared" si="10"/>
        <v>769.29418528842928</v>
      </c>
      <c r="D98" s="9">
        <f t="shared" si="11"/>
        <v>194.72913022620719</v>
      </c>
      <c r="E98" s="12"/>
      <c r="F98" s="13">
        <f t="shared" si="6"/>
        <v>131684.27406207594</v>
      </c>
      <c r="G98" s="13">
        <f t="shared" si="7"/>
        <v>964.02331551463647</v>
      </c>
    </row>
    <row r="99" spans="1:7" x14ac:dyDescent="0.2">
      <c r="A99" s="1">
        <f t="shared" si="8"/>
        <v>87</v>
      </c>
      <c r="B99" s="13">
        <f t="shared" si="9"/>
        <v>131684.27406207594</v>
      </c>
      <c r="C99" s="13">
        <f t="shared" si="10"/>
        <v>768.15826536210966</v>
      </c>
      <c r="D99" s="9">
        <f t="shared" si="11"/>
        <v>195.86505015252681</v>
      </c>
      <c r="E99" s="12"/>
      <c r="F99" s="13">
        <f t="shared" si="6"/>
        <v>131488.40901192342</v>
      </c>
      <c r="G99" s="13">
        <f t="shared" si="7"/>
        <v>964.02331551463647</v>
      </c>
    </row>
    <row r="100" spans="1:7" x14ac:dyDescent="0.2">
      <c r="A100" s="1">
        <f t="shared" si="8"/>
        <v>88</v>
      </c>
      <c r="B100" s="13">
        <f t="shared" si="9"/>
        <v>131488.40901192342</v>
      </c>
      <c r="C100" s="13">
        <f t="shared" si="10"/>
        <v>767.01571923621998</v>
      </c>
      <c r="D100" s="9">
        <f t="shared" si="11"/>
        <v>197.00759627841649</v>
      </c>
      <c r="E100" s="12"/>
      <c r="F100" s="13">
        <f t="shared" si="6"/>
        <v>131291.401415645</v>
      </c>
      <c r="G100" s="13">
        <f t="shared" si="7"/>
        <v>964.02331551463647</v>
      </c>
    </row>
    <row r="101" spans="1:7" x14ac:dyDescent="0.2">
      <c r="A101" s="1">
        <f t="shared" si="8"/>
        <v>89</v>
      </c>
      <c r="B101" s="13">
        <f t="shared" si="9"/>
        <v>131291.401415645</v>
      </c>
      <c r="C101" s="13">
        <f t="shared" si="10"/>
        <v>765.86650825792924</v>
      </c>
      <c r="D101" s="9">
        <f t="shared" si="11"/>
        <v>198.15680725670722</v>
      </c>
      <c r="E101" s="12"/>
      <c r="F101" s="13">
        <f t="shared" si="6"/>
        <v>131093.24460838828</v>
      </c>
      <c r="G101" s="13">
        <f t="shared" si="7"/>
        <v>964.02331551463647</v>
      </c>
    </row>
    <row r="102" spans="1:7" x14ac:dyDescent="0.2">
      <c r="A102" s="1">
        <f t="shared" si="8"/>
        <v>90</v>
      </c>
      <c r="B102" s="13">
        <f t="shared" si="9"/>
        <v>131093.24460838828</v>
      </c>
      <c r="C102" s="13">
        <f t="shared" si="10"/>
        <v>764.71059354893168</v>
      </c>
      <c r="D102" s="9">
        <f t="shared" si="11"/>
        <v>199.31272196570478</v>
      </c>
      <c r="E102" s="12"/>
      <c r="F102" s="13">
        <f t="shared" si="6"/>
        <v>130893.93188642258</v>
      </c>
      <c r="G102" s="13">
        <f t="shared" si="7"/>
        <v>964.02331551463647</v>
      </c>
    </row>
    <row r="103" spans="1:7" x14ac:dyDescent="0.2">
      <c r="A103" s="1">
        <f t="shared" si="8"/>
        <v>91</v>
      </c>
      <c r="B103" s="13">
        <f t="shared" si="9"/>
        <v>130893.93188642258</v>
      </c>
      <c r="C103" s="13">
        <f t="shared" si="10"/>
        <v>763.54793600413177</v>
      </c>
      <c r="D103" s="9">
        <f t="shared" si="11"/>
        <v>200.47537951050469</v>
      </c>
      <c r="E103" s="12"/>
      <c r="F103" s="13">
        <f t="shared" si="6"/>
        <v>130693.45650691207</v>
      </c>
      <c r="G103" s="13">
        <f t="shared" si="7"/>
        <v>964.02331551463647</v>
      </c>
    </row>
    <row r="104" spans="1:7" x14ac:dyDescent="0.2">
      <c r="A104" s="1">
        <f t="shared" si="8"/>
        <v>92</v>
      </c>
      <c r="B104" s="13">
        <f t="shared" si="9"/>
        <v>130693.45650691207</v>
      </c>
      <c r="C104" s="13">
        <f t="shared" si="10"/>
        <v>762.37849629032041</v>
      </c>
      <c r="D104" s="9">
        <f t="shared" si="11"/>
        <v>201.64481922431605</v>
      </c>
      <c r="E104" s="12"/>
      <c r="F104" s="13">
        <f t="shared" si="6"/>
        <v>130491.81168768776</v>
      </c>
      <c r="G104" s="13">
        <f t="shared" si="7"/>
        <v>964.02331551463647</v>
      </c>
    </row>
    <row r="105" spans="1:7" x14ac:dyDescent="0.2">
      <c r="A105" s="1">
        <f t="shared" si="8"/>
        <v>93</v>
      </c>
      <c r="B105" s="13">
        <f t="shared" si="9"/>
        <v>130491.81168768776</v>
      </c>
      <c r="C105" s="13">
        <f t="shared" si="10"/>
        <v>761.20223484484529</v>
      </c>
      <c r="D105" s="9">
        <f t="shared" si="11"/>
        <v>202.82108066979117</v>
      </c>
      <c r="E105" s="12"/>
      <c r="F105" s="13">
        <f t="shared" si="6"/>
        <v>130288.99060701797</v>
      </c>
      <c r="G105" s="13">
        <f t="shared" si="7"/>
        <v>964.02331551463647</v>
      </c>
    </row>
    <row r="106" spans="1:7" x14ac:dyDescent="0.2">
      <c r="A106" s="1">
        <f t="shared" si="8"/>
        <v>94</v>
      </c>
      <c r="B106" s="13">
        <f t="shared" si="9"/>
        <v>130288.99060701797</v>
      </c>
      <c r="C106" s="13">
        <f t="shared" si="10"/>
        <v>760.01911187427152</v>
      </c>
      <c r="D106" s="9">
        <f t="shared" si="11"/>
        <v>204.00420364036495</v>
      </c>
      <c r="E106" s="12"/>
      <c r="F106" s="13">
        <f t="shared" si="6"/>
        <v>130084.98640337761</v>
      </c>
      <c r="G106" s="13">
        <f t="shared" si="7"/>
        <v>964.02331551463647</v>
      </c>
    </row>
    <row r="107" spans="1:7" x14ac:dyDescent="0.2">
      <c r="A107" s="1">
        <f t="shared" si="8"/>
        <v>95</v>
      </c>
      <c r="B107" s="13">
        <f t="shared" si="9"/>
        <v>130084.98640337761</v>
      </c>
      <c r="C107" s="13">
        <f t="shared" si="10"/>
        <v>758.82908735303613</v>
      </c>
      <c r="D107" s="9">
        <f t="shared" si="11"/>
        <v>205.19422816160034</v>
      </c>
      <c r="E107" s="12"/>
      <c r="F107" s="13">
        <f t="shared" si="6"/>
        <v>129879.792175216</v>
      </c>
      <c r="G107" s="13">
        <f t="shared" si="7"/>
        <v>964.02331551463647</v>
      </c>
    </row>
    <row r="108" spans="1:7" x14ac:dyDescent="0.2">
      <c r="A108" s="1">
        <f t="shared" si="8"/>
        <v>96</v>
      </c>
      <c r="B108" s="13">
        <f t="shared" si="9"/>
        <v>129879.792175216</v>
      </c>
      <c r="C108" s="13">
        <f t="shared" si="10"/>
        <v>757.63212102209343</v>
      </c>
      <c r="D108" s="9">
        <f t="shared" si="11"/>
        <v>206.39119449254304</v>
      </c>
      <c r="E108" s="12"/>
      <c r="F108" s="13">
        <f t="shared" si="6"/>
        <v>129673.40098072345</v>
      </c>
      <c r="G108" s="13">
        <f t="shared" si="7"/>
        <v>964.02331551463647</v>
      </c>
    </row>
    <row r="109" spans="1:7" x14ac:dyDescent="0.2">
      <c r="A109" s="1">
        <f t="shared" si="8"/>
        <v>97</v>
      </c>
      <c r="B109" s="13">
        <f t="shared" si="9"/>
        <v>129673.40098072345</v>
      </c>
      <c r="C109" s="13">
        <f t="shared" si="10"/>
        <v>756.42817238755356</v>
      </c>
      <c r="D109" s="9">
        <f t="shared" si="11"/>
        <v>207.59514312708291</v>
      </c>
      <c r="E109" s="12"/>
      <c r="F109" s="13">
        <f t="shared" si="6"/>
        <v>129465.80583759637</v>
      </c>
      <c r="G109" s="13">
        <f t="shared" si="7"/>
        <v>964.02331551463647</v>
      </c>
    </row>
    <row r="110" spans="1:7" x14ac:dyDescent="0.2">
      <c r="A110" s="1">
        <f t="shared" si="8"/>
        <v>98</v>
      </c>
      <c r="B110" s="13">
        <f t="shared" si="9"/>
        <v>129465.80583759637</v>
      </c>
      <c r="C110" s="13">
        <f t="shared" si="10"/>
        <v>755.21720071931225</v>
      </c>
      <c r="D110" s="9">
        <f t="shared" si="11"/>
        <v>208.80611479532422</v>
      </c>
      <c r="E110" s="12"/>
      <c r="F110" s="13">
        <f t="shared" si="6"/>
        <v>129256.99972280105</v>
      </c>
      <c r="G110" s="13">
        <f t="shared" si="7"/>
        <v>964.02331551463647</v>
      </c>
    </row>
    <row r="111" spans="1:7" x14ac:dyDescent="0.2">
      <c r="A111" s="1">
        <f t="shared" si="8"/>
        <v>99</v>
      </c>
      <c r="B111" s="13">
        <f t="shared" si="9"/>
        <v>129256.99972280105</v>
      </c>
      <c r="C111" s="13">
        <f t="shared" si="10"/>
        <v>753.9991650496728</v>
      </c>
      <c r="D111" s="9">
        <f t="shared" si="11"/>
        <v>210.02415046496367</v>
      </c>
      <c r="E111" s="12"/>
      <c r="F111" s="13">
        <f t="shared" si="6"/>
        <v>129046.97557233609</v>
      </c>
      <c r="G111" s="13">
        <f t="shared" si="7"/>
        <v>964.02331551463647</v>
      </c>
    </row>
    <row r="112" spans="1:7" x14ac:dyDescent="0.2">
      <c r="A112" s="1">
        <f t="shared" si="8"/>
        <v>100</v>
      </c>
      <c r="B112" s="13">
        <f t="shared" si="9"/>
        <v>129046.97557233609</v>
      </c>
      <c r="C112" s="13">
        <f t="shared" si="10"/>
        <v>752.77402417196049</v>
      </c>
      <c r="D112" s="9">
        <f t="shared" si="11"/>
        <v>211.24929134267597</v>
      </c>
      <c r="E112" s="12"/>
      <c r="F112" s="13">
        <f t="shared" si="6"/>
        <v>128835.7262809934</v>
      </c>
      <c r="G112" s="13">
        <f t="shared" si="7"/>
        <v>964.02331551463647</v>
      </c>
    </row>
    <row r="113" spans="1:7" x14ac:dyDescent="0.2">
      <c r="A113" s="1">
        <f t="shared" si="8"/>
        <v>101</v>
      </c>
      <c r="B113" s="13">
        <f t="shared" si="9"/>
        <v>128835.7262809934</v>
      </c>
      <c r="C113" s="13">
        <f t="shared" si="10"/>
        <v>751.5417366391282</v>
      </c>
      <c r="D113" s="9">
        <f t="shared" si="11"/>
        <v>212.48157887550826</v>
      </c>
      <c r="E113" s="12"/>
      <c r="F113" s="13">
        <f t="shared" si="6"/>
        <v>128623.2447021179</v>
      </c>
      <c r="G113" s="13">
        <f t="shared" si="7"/>
        <v>964.02331551463647</v>
      </c>
    </row>
    <row r="114" spans="1:7" x14ac:dyDescent="0.2">
      <c r="A114" s="1">
        <f t="shared" si="8"/>
        <v>102</v>
      </c>
      <c r="B114" s="13">
        <f t="shared" si="9"/>
        <v>128623.2447021179</v>
      </c>
      <c r="C114" s="13">
        <f t="shared" si="10"/>
        <v>750.30226076235442</v>
      </c>
      <c r="D114" s="9">
        <f t="shared" si="11"/>
        <v>213.72105475228204</v>
      </c>
      <c r="E114" s="12"/>
      <c r="F114" s="13">
        <f t="shared" si="6"/>
        <v>128409.52364736561</v>
      </c>
      <c r="G114" s="13">
        <f t="shared" si="7"/>
        <v>964.02331551463647</v>
      </c>
    </row>
    <row r="115" spans="1:7" x14ac:dyDescent="0.2">
      <c r="A115" s="1">
        <f t="shared" si="8"/>
        <v>103</v>
      </c>
      <c r="B115" s="13">
        <f t="shared" si="9"/>
        <v>128409.52364736561</v>
      </c>
      <c r="C115" s="13">
        <f t="shared" si="10"/>
        <v>749.05555460963274</v>
      </c>
      <c r="D115" s="9">
        <f t="shared" si="11"/>
        <v>214.96776090500373</v>
      </c>
      <c r="E115" s="12"/>
      <c r="F115" s="13">
        <f t="shared" si="6"/>
        <v>128194.55588646061</v>
      </c>
      <c r="G115" s="13">
        <f t="shared" si="7"/>
        <v>964.02331551463647</v>
      </c>
    </row>
    <row r="116" spans="1:7" x14ac:dyDescent="0.2">
      <c r="A116" s="1">
        <f t="shared" si="8"/>
        <v>104</v>
      </c>
      <c r="B116" s="13">
        <f t="shared" si="9"/>
        <v>128194.55588646061</v>
      </c>
      <c r="C116" s="13">
        <f t="shared" si="10"/>
        <v>747.80157600435359</v>
      </c>
      <c r="D116" s="9">
        <f t="shared" si="11"/>
        <v>216.22173951028287</v>
      </c>
      <c r="E116" s="12"/>
      <c r="F116" s="13">
        <f t="shared" si="6"/>
        <v>127978.33414695034</v>
      </c>
      <c r="G116" s="13">
        <f t="shared" si="7"/>
        <v>964.02331551463647</v>
      </c>
    </row>
    <row r="117" spans="1:7" x14ac:dyDescent="0.2">
      <c r="A117" s="1">
        <f t="shared" si="8"/>
        <v>105</v>
      </c>
      <c r="B117" s="13">
        <f t="shared" si="9"/>
        <v>127978.33414695034</v>
      </c>
      <c r="C117" s="13">
        <f t="shared" si="10"/>
        <v>746.54028252387695</v>
      </c>
      <c r="D117" s="9">
        <f t="shared" si="11"/>
        <v>217.48303299075951</v>
      </c>
      <c r="E117" s="12"/>
      <c r="F117" s="13">
        <f t="shared" si="6"/>
        <v>127760.85111395958</v>
      </c>
      <c r="G117" s="13">
        <f t="shared" si="7"/>
        <v>964.02331551463647</v>
      </c>
    </row>
    <row r="118" spans="1:7" x14ac:dyDescent="0.2">
      <c r="A118" s="1">
        <f t="shared" si="8"/>
        <v>106</v>
      </c>
      <c r="B118" s="13">
        <f t="shared" si="9"/>
        <v>127760.85111395958</v>
      </c>
      <c r="C118" s="13">
        <f t="shared" si="10"/>
        <v>745.27163149809758</v>
      </c>
      <c r="D118" s="9">
        <f t="shared" si="11"/>
        <v>218.75168401653889</v>
      </c>
      <c r="E118" s="12"/>
      <c r="F118" s="13">
        <f t="shared" si="6"/>
        <v>127542.09942994305</v>
      </c>
      <c r="G118" s="13">
        <f t="shared" si="7"/>
        <v>964.02331551463647</v>
      </c>
    </row>
    <row r="119" spans="1:7" x14ac:dyDescent="0.2">
      <c r="A119" s="1">
        <f t="shared" si="8"/>
        <v>107</v>
      </c>
      <c r="B119" s="13">
        <f t="shared" si="9"/>
        <v>127542.09942994305</v>
      </c>
      <c r="C119" s="13">
        <f t="shared" si="10"/>
        <v>743.99558000800118</v>
      </c>
      <c r="D119" s="9">
        <f t="shared" si="11"/>
        <v>220.02773550663528</v>
      </c>
      <c r="E119" s="12"/>
      <c r="F119" s="13">
        <f t="shared" si="6"/>
        <v>127322.07169443641</v>
      </c>
      <c r="G119" s="13">
        <f t="shared" si="7"/>
        <v>964.02331551463647</v>
      </c>
    </row>
    <row r="120" spans="1:7" x14ac:dyDescent="0.2">
      <c r="A120" s="1">
        <f t="shared" si="8"/>
        <v>108</v>
      </c>
      <c r="B120" s="13">
        <f t="shared" si="9"/>
        <v>127322.07169443641</v>
      </c>
      <c r="C120" s="13">
        <f t="shared" si="10"/>
        <v>742.71208488421246</v>
      </c>
      <c r="D120" s="9">
        <f t="shared" si="11"/>
        <v>221.31123063042401</v>
      </c>
      <c r="E120" s="12"/>
      <c r="F120" s="13">
        <f t="shared" si="6"/>
        <v>127100.76046380599</v>
      </c>
      <c r="G120" s="13">
        <f t="shared" si="7"/>
        <v>964.02331551463647</v>
      </c>
    </row>
    <row r="121" spans="1:7" x14ac:dyDescent="0.2">
      <c r="A121" s="1">
        <f t="shared" si="8"/>
        <v>109</v>
      </c>
      <c r="B121" s="13">
        <f t="shared" si="9"/>
        <v>127100.76046380599</v>
      </c>
      <c r="C121" s="13">
        <f t="shared" si="10"/>
        <v>741.42110270553496</v>
      </c>
      <c r="D121" s="9">
        <f t="shared" si="11"/>
        <v>222.6022128091015</v>
      </c>
      <c r="E121" s="12"/>
      <c r="F121" s="13">
        <f t="shared" si="6"/>
        <v>126878.15825099689</v>
      </c>
      <c r="G121" s="13">
        <f t="shared" si="7"/>
        <v>964.02331551463647</v>
      </c>
    </row>
    <row r="122" spans="1:7" x14ac:dyDescent="0.2">
      <c r="A122" s="1">
        <f t="shared" si="8"/>
        <v>110</v>
      </c>
      <c r="B122" s="13">
        <f t="shared" si="9"/>
        <v>126878.15825099689</v>
      </c>
      <c r="C122" s="13">
        <f t="shared" si="10"/>
        <v>740.12258979748185</v>
      </c>
      <c r="D122" s="9">
        <f t="shared" si="11"/>
        <v>223.90072571715461</v>
      </c>
      <c r="E122" s="12"/>
      <c r="F122" s="13">
        <f t="shared" si="6"/>
        <v>126654.25752527973</v>
      </c>
      <c r="G122" s="13">
        <f t="shared" si="7"/>
        <v>964.02331551463647</v>
      </c>
    </row>
    <row r="123" spans="1:7" x14ac:dyDescent="0.2">
      <c r="A123" s="1">
        <f t="shared" si="8"/>
        <v>111</v>
      </c>
      <c r="B123" s="13">
        <f t="shared" si="9"/>
        <v>126654.25752527973</v>
      </c>
      <c r="C123" s="13">
        <f t="shared" si="10"/>
        <v>738.81650223079839</v>
      </c>
      <c r="D123" s="9">
        <f t="shared" si="11"/>
        <v>225.20681328383807</v>
      </c>
      <c r="E123" s="12"/>
      <c r="F123" s="13">
        <f t="shared" si="6"/>
        <v>126429.05071199589</v>
      </c>
      <c r="G123" s="13">
        <f t="shared" si="7"/>
        <v>964.02331551463647</v>
      </c>
    </row>
    <row r="124" spans="1:7" x14ac:dyDescent="0.2">
      <c r="A124" s="1">
        <f t="shared" si="8"/>
        <v>112</v>
      </c>
      <c r="B124" s="13">
        <f t="shared" si="9"/>
        <v>126429.05071199589</v>
      </c>
      <c r="C124" s="13">
        <f t="shared" si="10"/>
        <v>737.50279581997609</v>
      </c>
      <c r="D124" s="9">
        <f t="shared" si="11"/>
        <v>226.52051969466038</v>
      </c>
      <c r="E124" s="12"/>
      <c r="F124" s="13">
        <f t="shared" si="6"/>
        <v>126202.53019230123</v>
      </c>
      <c r="G124" s="13">
        <f t="shared" si="7"/>
        <v>964.02331551463647</v>
      </c>
    </row>
    <row r="125" spans="1:7" x14ac:dyDescent="0.2">
      <c r="A125" s="1">
        <f t="shared" si="8"/>
        <v>113</v>
      </c>
      <c r="B125" s="13">
        <f t="shared" si="9"/>
        <v>126202.53019230123</v>
      </c>
      <c r="C125" s="13">
        <f t="shared" si="10"/>
        <v>736.18142612175723</v>
      </c>
      <c r="D125" s="9">
        <f t="shared" si="11"/>
        <v>227.84188939287924</v>
      </c>
      <c r="E125" s="12"/>
      <c r="F125" s="13">
        <f t="shared" si="6"/>
        <v>125974.68830290835</v>
      </c>
      <c r="G125" s="13">
        <f t="shared" si="7"/>
        <v>964.02331551463647</v>
      </c>
    </row>
    <row r="126" spans="1:7" x14ac:dyDescent="0.2">
      <c r="A126" s="1">
        <f t="shared" si="8"/>
        <v>114</v>
      </c>
      <c r="B126" s="13">
        <f t="shared" si="9"/>
        <v>125974.68830290835</v>
      </c>
      <c r="C126" s="13">
        <f t="shared" si="10"/>
        <v>734.85234843363207</v>
      </c>
      <c r="D126" s="9">
        <f t="shared" si="11"/>
        <v>229.17096708100439</v>
      </c>
      <c r="E126" s="12"/>
      <c r="F126" s="13">
        <f t="shared" si="6"/>
        <v>125745.51733582735</v>
      </c>
      <c r="G126" s="13">
        <f t="shared" si="7"/>
        <v>964.02331551463647</v>
      </c>
    </row>
    <row r="127" spans="1:7" x14ac:dyDescent="0.2">
      <c r="A127" s="1">
        <f t="shared" si="8"/>
        <v>115</v>
      </c>
      <c r="B127" s="13">
        <f t="shared" si="9"/>
        <v>125745.51733582735</v>
      </c>
      <c r="C127" s="13">
        <f t="shared" si="10"/>
        <v>733.51551779232625</v>
      </c>
      <c r="D127" s="9">
        <f t="shared" si="11"/>
        <v>230.50779772231022</v>
      </c>
      <c r="E127" s="12"/>
      <c r="F127" s="13">
        <f t="shared" si="6"/>
        <v>125515.00953810503</v>
      </c>
      <c r="G127" s="13">
        <f t="shared" si="7"/>
        <v>964.02331551463647</v>
      </c>
    </row>
    <row r="128" spans="1:7" x14ac:dyDescent="0.2">
      <c r="A128" s="1">
        <f t="shared" si="8"/>
        <v>116</v>
      </c>
      <c r="B128" s="13">
        <f t="shared" si="9"/>
        <v>125515.00953810503</v>
      </c>
      <c r="C128" s="13">
        <f t="shared" si="10"/>
        <v>732.17088897227939</v>
      </c>
      <c r="D128" s="9">
        <f t="shared" si="11"/>
        <v>231.85242654235708</v>
      </c>
      <c r="E128" s="12"/>
      <c r="F128" s="13">
        <f t="shared" si="6"/>
        <v>125283.15711156267</v>
      </c>
      <c r="G128" s="13">
        <f t="shared" si="7"/>
        <v>964.02331551463647</v>
      </c>
    </row>
    <row r="129" spans="1:7" x14ac:dyDescent="0.2">
      <c r="A129" s="1">
        <f t="shared" si="8"/>
        <v>117</v>
      </c>
      <c r="B129" s="13">
        <f t="shared" si="9"/>
        <v>125283.15711156267</v>
      </c>
      <c r="C129" s="13">
        <f t="shared" si="10"/>
        <v>730.81841648411557</v>
      </c>
      <c r="D129" s="9">
        <f t="shared" si="11"/>
        <v>233.20489903052089</v>
      </c>
      <c r="E129" s="12"/>
      <c r="F129" s="13">
        <f t="shared" si="6"/>
        <v>125049.95221253215</v>
      </c>
      <c r="G129" s="13">
        <f t="shared" si="7"/>
        <v>964.02331551463647</v>
      </c>
    </row>
    <row r="130" spans="1:7" x14ac:dyDescent="0.2">
      <c r="A130" s="1">
        <f t="shared" si="8"/>
        <v>118</v>
      </c>
      <c r="B130" s="13">
        <f t="shared" si="9"/>
        <v>125049.95221253215</v>
      </c>
      <c r="C130" s="13">
        <f t="shared" si="10"/>
        <v>729.45805457310428</v>
      </c>
      <c r="D130" s="9">
        <f t="shared" si="11"/>
        <v>234.56526094153219</v>
      </c>
      <c r="E130" s="12"/>
      <c r="F130" s="13">
        <f t="shared" si="6"/>
        <v>124815.38695159063</v>
      </c>
      <c r="G130" s="13">
        <f t="shared" si="7"/>
        <v>964.02331551463647</v>
      </c>
    </row>
    <row r="131" spans="1:7" x14ac:dyDescent="0.2">
      <c r="A131" s="1">
        <f t="shared" si="8"/>
        <v>119</v>
      </c>
      <c r="B131" s="13">
        <f t="shared" si="9"/>
        <v>124815.38695159063</v>
      </c>
      <c r="C131" s="13">
        <f t="shared" si="10"/>
        <v>728.08975721761203</v>
      </c>
      <c r="D131" s="9">
        <f t="shared" si="11"/>
        <v>235.93355829702443</v>
      </c>
      <c r="E131" s="12"/>
      <c r="F131" s="13">
        <f t="shared" si="6"/>
        <v>124579.4533932936</v>
      </c>
      <c r="G131" s="13">
        <f t="shared" si="7"/>
        <v>964.02331551463647</v>
      </c>
    </row>
    <row r="132" spans="1:7" x14ac:dyDescent="0.2">
      <c r="A132" s="1">
        <f t="shared" si="8"/>
        <v>120</v>
      </c>
      <c r="B132" s="13">
        <f t="shared" si="9"/>
        <v>124579.4533932936</v>
      </c>
      <c r="C132" s="13">
        <f t="shared" si="10"/>
        <v>726.71347812754607</v>
      </c>
      <c r="D132" s="9">
        <f t="shared" si="11"/>
        <v>237.3098373870904</v>
      </c>
      <c r="E132" s="12"/>
      <c r="F132" s="13">
        <f t="shared" si="6"/>
        <v>124342.14355590651</v>
      </c>
      <c r="G132" s="13">
        <f t="shared" si="7"/>
        <v>964.02331551463647</v>
      </c>
    </row>
    <row r="133" spans="1:7" x14ac:dyDescent="0.2">
      <c r="A133" s="1">
        <f t="shared" si="8"/>
        <v>121</v>
      </c>
      <c r="B133" s="13">
        <f t="shared" si="9"/>
        <v>124342.14355590651</v>
      </c>
      <c r="C133" s="13">
        <f t="shared" si="10"/>
        <v>725.32917074278805</v>
      </c>
      <c r="D133" s="9">
        <f t="shared" si="11"/>
        <v>238.69414477184841</v>
      </c>
      <c r="E133" s="12"/>
      <c r="F133" s="13">
        <f t="shared" si="6"/>
        <v>124103.44941113467</v>
      </c>
      <c r="G133" s="13">
        <f t="shared" si="7"/>
        <v>964.02331551463647</v>
      </c>
    </row>
    <row r="134" spans="1:7" x14ac:dyDescent="0.2">
      <c r="A134" s="1">
        <f t="shared" si="8"/>
        <v>122</v>
      </c>
      <c r="B134" s="13">
        <f t="shared" si="9"/>
        <v>124103.44941113467</v>
      </c>
      <c r="C134" s="13">
        <f t="shared" si="10"/>
        <v>723.93678823161895</v>
      </c>
      <c r="D134" s="9">
        <f t="shared" si="11"/>
        <v>240.08652728301752</v>
      </c>
      <c r="E134" s="12"/>
      <c r="F134" s="13">
        <f t="shared" si="6"/>
        <v>123863.36288385166</v>
      </c>
      <c r="G134" s="13">
        <f t="shared" si="7"/>
        <v>964.02331551463647</v>
      </c>
    </row>
    <row r="135" spans="1:7" x14ac:dyDescent="0.2">
      <c r="A135" s="1">
        <f t="shared" si="8"/>
        <v>123</v>
      </c>
      <c r="B135" s="13">
        <f t="shared" si="9"/>
        <v>123863.36288385166</v>
      </c>
      <c r="C135" s="13">
        <f t="shared" si="10"/>
        <v>722.53628348913469</v>
      </c>
      <c r="D135" s="9">
        <f t="shared" si="11"/>
        <v>241.48703202550178</v>
      </c>
      <c r="E135" s="12"/>
      <c r="F135" s="13">
        <f t="shared" si="6"/>
        <v>123621.87585182616</v>
      </c>
      <c r="G135" s="13">
        <f t="shared" si="7"/>
        <v>964.02331551463647</v>
      </c>
    </row>
    <row r="136" spans="1:7" x14ac:dyDescent="0.2">
      <c r="A136" s="1">
        <f t="shared" si="8"/>
        <v>124</v>
      </c>
      <c r="B136" s="13">
        <f t="shared" si="9"/>
        <v>123621.87585182616</v>
      </c>
      <c r="C136" s="13">
        <f t="shared" si="10"/>
        <v>721.12760913565262</v>
      </c>
      <c r="D136" s="9">
        <f t="shared" si="11"/>
        <v>242.89570637898385</v>
      </c>
      <c r="E136" s="12"/>
      <c r="F136" s="13">
        <f t="shared" si="6"/>
        <v>123378.98014544717</v>
      </c>
      <c r="G136" s="13">
        <f t="shared" si="7"/>
        <v>964.02331551463647</v>
      </c>
    </row>
    <row r="137" spans="1:7" x14ac:dyDescent="0.2">
      <c r="A137" s="1">
        <f t="shared" si="8"/>
        <v>125</v>
      </c>
      <c r="B137" s="13">
        <f t="shared" si="9"/>
        <v>123378.98014544717</v>
      </c>
      <c r="C137" s="13">
        <f t="shared" si="10"/>
        <v>719.71071751510851</v>
      </c>
      <c r="D137" s="9">
        <f t="shared" si="11"/>
        <v>244.31259799952795</v>
      </c>
      <c r="E137" s="12"/>
      <c r="F137" s="13">
        <f t="shared" si="6"/>
        <v>123134.66754744765</v>
      </c>
      <c r="G137" s="13">
        <f t="shared" si="7"/>
        <v>964.02331551463647</v>
      </c>
    </row>
    <row r="138" spans="1:7" x14ac:dyDescent="0.2">
      <c r="A138" s="1">
        <f t="shared" si="8"/>
        <v>126</v>
      </c>
      <c r="B138" s="13">
        <f t="shared" si="9"/>
        <v>123134.66754744765</v>
      </c>
      <c r="C138" s="13">
        <f t="shared" si="10"/>
        <v>718.28556069344461</v>
      </c>
      <c r="D138" s="9">
        <f t="shared" si="11"/>
        <v>245.73775482119186</v>
      </c>
      <c r="E138" s="12"/>
      <c r="F138" s="13">
        <f t="shared" si="6"/>
        <v>122888.92979262646</v>
      </c>
      <c r="G138" s="13">
        <f t="shared" si="7"/>
        <v>964.02331551463647</v>
      </c>
    </row>
    <row r="139" spans="1:7" x14ac:dyDescent="0.2">
      <c r="A139" s="1">
        <f t="shared" si="8"/>
        <v>127</v>
      </c>
      <c r="B139" s="13">
        <f t="shared" si="9"/>
        <v>122888.92979262646</v>
      </c>
      <c r="C139" s="13">
        <f t="shared" si="10"/>
        <v>716.85209045698764</v>
      </c>
      <c r="D139" s="9">
        <f t="shared" si="11"/>
        <v>247.17122505764883</v>
      </c>
      <c r="E139" s="12"/>
      <c r="F139" s="13">
        <f t="shared" si="6"/>
        <v>122641.7585675688</v>
      </c>
      <c r="G139" s="13">
        <f t="shared" si="7"/>
        <v>964.02331551463647</v>
      </c>
    </row>
    <row r="140" spans="1:7" x14ac:dyDescent="0.2">
      <c r="A140" s="1">
        <f t="shared" si="8"/>
        <v>128</v>
      </c>
      <c r="B140" s="13">
        <f t="shared" si="9"/>
        <v>122641.7585675688</v>
      </c>
      <c r="C140" s="13">
        <f t="shared" si="10"/>
        <v>715.41025831081799</v>
      </c>
      <c r="D140" s="9">
        <f t="shared" si="11"/>
        <v>248.61305720381847</v>
      </c>
      <c r="E140" s="12"/>
      <c r="F140" s="13">
        <f t="shared" si="6"/>
        <v>122393.14551036498</v>
      </c>
      <c r="G140" s="13">
        <f t="shared" si="7"/>
        <v>964.02331551463647</v>
      </c>
    </row>
    <row r="141" spans="1:7" x14ac:dyDescent="0.2">
      <c r="A141" s="1">
        <f t="shared" si="8"/>
        <v>129</v>
      </c>
      <c r="B141" s="13">
        <f t="shared" si="9"/>
        <v>122393.14551036498</v>
      </c>
      <c r="C141" s="13">
        <f t="shared" si="10"/>
        <v>713.9600154771291</v>
      </c>
      <c r="D141" s="9">
        <f t="shared" si="11"/>
        <v>250.06330003750736</v>
      </c>
      <c r="E141" s="12"/>
      <c r="F141" s="13">
        <f t="shared" si="6"/>
        <v>122143.08221032747</v>
      </c>
      <c r="G141" s="13">
        <f t="shared" si="7"/>
        <v>964.02331551463647</v>
      </c>
    </row>
    <row r="142" spans="1:7" x14ac:dyDescent="0.2">
      <c r="A142" s="1">
        <f t="shared" si="8"/>
        <v>130</v>
      </c>
      <c r="B142" s="13">
        <f t="shared" si="9"/>
        <v>122143.08221032747</v>
      </c>
      <c r="C142" s="13">
        <f t="shared" si="10"/>
        <v>712.50131289357694</v>
      </c>
      <c r="D142" s="9">
        <f t="shared" si="11"/>
        <v>251.52200262105953</v>
      </c>
      <c r="E142" s="12"/>
      <c r="F142" s="13">
        <f t="shared" ref="F142:F205" si="12">B142-D142-E142</f>
        <v>121891.56020770641</v>
      </c>
      <c r="G142" s="13">
        <f t="shared" ref="G142:G205" si="13">SUM(C142:E142)</f>
        <v>964.02331551463647</v>
      </c>
    </row>
    <row r="143" spans="1:7" x14ac:dyDescent="0.2">
      <c r="A143" s="1">
        <f t="shared" ref="A143:A206" si="14">A142+1</f>
        <v>131</v>
      </c>
      <c r="B143" s="13">
        <f t="shared" ref="B143:B206" si="15">F142</f>
        <v>121891.56020770641</v>
      </c>
      <c r="C143" s="13">
        <f t="shared" ref="C143:C206" si="16">B143*(B$7/12)</f>
        <v>711.03410121162074</v>
      </c>
      <c r="D143" s="9">
        <f t="shared" ref="D143:D206" si="17">B$9-C143</f>
        <v>252.98921430301573</v>
      </c>
      <c r="E143" s="12"/>
      <c r="F143" s="13">
        <f t="shared" si="12"/>
        <v>121638.57099340339</v>
      </c>
      <c r="G143" s="13">
        <f t="shared" si="13"/>
        <v>964.02331551463647</v>
      </c>
    </row>
    <row r="144" spans="1:7" x14ac:dyDescent="0.2">
      <c r="A144" s="1">
        <f t="shared" si="14"/>
        <v>132</v>
      </c>
      <c r="B144" s="13">
        <f t="shared" si="15"/>
        <v>121638.57099340339</v>
      </c>
      <c r="C144" s="13">
        <f t="shared" si="16"/>
        <v>709.55833079485319</v>
      </c>
      <c r="D144" s="9">
        <f t="shared" si="17"/>
        <v>254.46498471978327</v>
      </c>
      <c r="E144" s="12"/>
      <c r="F144" s="13">
        <f t="shared" si="12"/>
        <v>121384.10600868361</v>
      </c>
      <c r="G144" s="13">
        <f t="shared" si="13"/>
        <v>964.02331551463647</v>
      </c>
    </row>
    <row r="145" spans="1:7" x14ac:dyDescent="0.2">
      <c r="A145" s="1">
        <f t="shared" si="14"/>
        <v>133</v>
      </c>
      <c r="B145" s="13">
        <f t="shared" si="15"/>
        <v>121384.10600868361</v>
      </c>
      <c r="C145" s="13">
        <f t="shared" si="16"/>
        <v>708.07395171732105</v>
      </c>
      <c r="D145" s="9">
        <f t="shared" si="17"/>
        <v>255.94936379731541</v>
      </c>
      <c r="E145" s="12"/>
      <c r="F145" s="13">
        <f t="shared" si="12"/>
        <v>121128.15664488629</v>
      </c>
      <c r="G145" s="13">
        <f t="shared" si="13"/>
        <v>964.02331551463647</v>
      </c>
    </row>
    <row r="146" spans="1:7" x14ac:dyDescent="0.2">
      <c r="A146" s="1">
        <f t="shared" si="14"/>
        <v>134</v>
      </c>
      <c r="B146" s="13">
        <f t="shared" si="15"/>
        <v>121128.15664488629</v>
      </c>
      <c r="C146" s="13">
        <f t="shared" si="16"/>
        <v>706.58091376183665</v>
      </c>
      <c r="D146" s="9">
        <f t="shared" si="17"/>
        <v>257.44240175279981</v>
      </c>
      <c r="E146" s="12"/>
      <c r="F146" s="13">
        <f t="shared" si="12"/>
        <v>120870.71424313349</v>
      </c>
      <c r="G146" s="13">
        <f t="shared" si="13"/>
        <v>964.02331551463647</v>
      </c>
    </row>
    <row r="147" spans="1:7" x14ac:dyDescent="0.2">
      <c r="A147" s="1">
        <f t="shared" si="14"/>
        <v>135</v>
      </c>
      <c r="B147" s="13">
        <f t="shared" si="15"/>
        <v>120870.71424313349</v>
      </c>
      <c r="C147" s="13">
        <f t="shared" si="16"/>
        <v>705.07916641827876</v>
      </c>
      <c r="D147" s="9">
        <f t="shared" si="17"/>
        <v>258.94414909635771</v>
      </c>
      <c r="E147" s="12"/>
      <c r="F147" s="13">
        <f t="shared" si="12"/>
        <v>120611.77009403714</v>
      </c>
      <c r="G147" s="13">
        <f t="shared" si="13"/>
        <v>964.02331551463647</v>
      </c>
    </row>
    <row r="148" spans="1:7" x14ac:dyDescent="0.2">
      <c r="A148" s="1">
        <f t="shared" si="14"/>
        <v>136</v>
      </c>
      <c r="B148" s="13">
        <f t="shared" si="15"/>
        <v>120611.77009403714</v>
      </c>
      <c r="C148" s="13">
        <f t="shared" si="16"/>
        <v>703.56865888188338</v>
      </c>
      <c r="D148" s="9">
        <f t="shared" si="17"/>
        <v>260.45465663275309</v>
      </c>
      <c r="E148" s="12"/>
      <c r="F148" s="13">
        <f t="shared" si="12"/>
        <v>120351.3154374044</v>
      </c>
      <c r="G148" s="13">
        <f t="shared" si="13"/>
        <v>964.02331551463647</v>
      </c>
    </row>
    <row r="149" spans="1:7" x14ac:dyDescent="0.2">
      <c r="A149" s="1">
        <f t="shared" si="14"/>
        <v>137</v>
      </c>
      <c r="B149" s="13">
        <f t="shared" si="15"/>
        <v>120351.3154374044</v>
      </c>
      <c r="C149" s="13">
        <f t="shared" si="16"/>
        <v>702.04934005152563</v>
      </c>
      <c r="D149" s="9">
        <f t="shared" si="17"/>
        <v>261.97397546311083</v>
      </c>
      <c r="E149" s="12"/>
      <c r="F149" s="13">
        <f t="shared" si="12"/>
        <v>120089.34146194128</v>
      </c>
      <c r="G149" s="13">
        <f t="shared" si="13"/>
        <v>964.02331551463647</v>
      </c>
    </row>
    <row r="150" spans="1:7" x14ac:dyDescent="0.2">
      <c r="A150" s="1">
        <f t="shared" si="14"/>
        <v>138</v>
      </c>
      <c r="B150" s="13">
        <f t="shared" si="15"/>
        <v>120089.34146194128</v>
      </c>
      <c r="C150" s="13">
        <f t="shared" si="16"/>
        <v>700.52115852799079</v>
      </c>
      <c r="D150" s="9">
        <f t="shared" si="17"/>
        <v>263.50215698664567</v>
      </c>
      <c r="E150" s="12"/>
      <c r="F150" s="13">
        <f t="shared" si="12"/>
        <v>119825.83930495463</v>
      </c>
      <c r="G150" s="13">
        <f t="shared" si="13"/>
        <v>964.02331551463647</v>
      </c>
    </row>
    <row r="151" spans="1:7" x14ac:dyDescent="0.2">
      <c r="A151" s="1">
        <f t="shared" si="14"/>
        <v>139</v>
      </c>
      <c r="B151" s="13">
        <f t="shared" si="15"/>
        <v>119825.83930495463</v>
      </c>
      <c r="C151" s="13">
        <f t="shared" si="16"/>
        <v>698.98406261223533</v>
      </c>
      <c r="D151" s="9">
        <f t="shared" si="17"/>
        <v>265.03925290240113</v>
      </c>
      <c r="E151" s="12"/>
      <c r="F151" s="13">
        <f t="shared" si="12"/>
        <v>119560.80005205223</v>
      </c>
      <c r="G151" s="13">
        <f t="shared" si="13"/>
        <v>964.02331551463647</v>
      </c>
    </row>
    <row r="152" spans="1:7" x14ac:dyDescent="0.2">
      <c r="A152" s="1">
        <f t="shared" si="14"/>
        <v>140</v>
      </c>
      <c r="B152" s="13">
        <f t="shared" si="15"/>
        <v>119560.80005205223</v>
      </c>
      <c r="C152" s="13">
        <f t="shared" si="16"/>
        <v>697.43800030363809</v>
      </c>
      <c r="D152" s="9">
        <f t="shared" si="17"/>
        <v>266.58531521099837</v>
      </c>
      <c r="E152" s="12"/>
      <c r="F152" s="13">
        <f t="shared" si="12"/>
        <v>119294.21473684124</v>
      </c>
      <c r="G152" s="13">
        <f t="shared" si="13"/>
        <v>964.02331551463647</v>
      </c>
    </row>
    <row r="153" spans="1:7" x14ac:dyDescent="0.2">
      <c r="A153" s="1">
        <f t="shared" si="14"/>
        <v>141</v>
      </c>
      <c r="B153" s="13">
        <f t="shared" si="15"/>
        <v>119294.21473684124</v>
      </c>
      <c r="C153" s="13">
        <f t="shared" si="16"/>
        <v>695.88291929824061</v>
      </c>
      <c r="D153" s="9">
        <f t="shared" si="17"/>
        <v>268.14039621639586</v>
      </c>
      <c r="E153" s="12"/>
      <c r="F153" s="13">
        <f t="shared" si="12"/>
        <v>119026.07434062485</v>
      </c>
      <c r="G153" s="13">
        <f t="shared" si="13"/>
        <v>964.02331551463647</v>
      </c>
    </row>
    <row r="154" spans="1:7" x14ac:dyDescent="0.2">
      <c r="A154" s="1">
        <f t="shared" si="14"/>
        <v>142</v>
      </c>
      <c r="B154" s="13">
        <f t="shared" si="15"/>
        <v>119026.07434062485</v>
      </c>
      <c r="C154" s="13">
        <f t="shared" si="16"/>
        <v>694.31876698697829</v>
      </c>
      <c r="D154" s="9">
        <f t="shared" si="17"/>
        <v>269.70454852765818</v>
      </c>
      <c r="E154" s="12"/>
      <c r="F154" s="13">
        <f t="shared" si="12"/>
        <v>118756.36979209719</v>
      </c>
      <c r="G154" s="13">
        <f t="shared" si="13"/>
        <v>964.02331551463647</v>
      </c>
    </row>
    <row r="155" spans="1:7" x14ac:dyDescent="0.2">
      <c r="A155" s="1">
        <f t="shared" si="14"/>
        <v>143</v>
      </c>
      <c r="B155" s="13">
        <f t="shared" si="15"/>
        <v>118756.36979209719</v>
      </c>
      <c r="C155" s="13">
        <f t="shared" si="16"/>
        <v>692.74549045390029</v>
      </c>
      <c r="D155" s="9">
        <f t="shared" si="17"/>
        <v>271.27782506073618</v>
      </c>
      <c r="E155" s="12"/>
      <c r="F155" s="13">
        <f t="shared" si="12"/>
        <v>118485.09196703645</v>
      </c>
      <c r="G155" s="13">
        <f t="shared" si="13"/>
        <v>964.02331551463647</v>
      </c>
    </row>
    <row r="156" spans="1:7" x14ac:dyDescent="0.2">
      <c r="A156" s="1">
        <f t="shared" si="14"/>
        <v>144</v>
      </c>
      <c r="B156" s="13">
        <f t="shared" si="15"/>
        <v>118485.09196703645</v>
      </c>
      <c r="C156" s="13">
        <f t="shared" si="16"/>
        <v>691.1630364743794</v>
      </c>
      <c r="D156" s="9">
        <f t="shared" si="17"/>
        <v>272.86027904025707</v>
      </c>
      <c r="E156" s="12"/>
      <c r="F156" s="13">
        <f t="shared" si="12"/>
        <v>118212.2316879962</v>
      </c>
      <c r="G156" s="13">
        <f t="shared" si="13"/>
        <v>964.02331551463647</v>
      </c>
    </row>
    <row r="157" spans="1:7" x14ac:dyDescent="0.2">
      <c r="A157" s="1">
        <f t="shared" si="14"/>
        <v>145</v>
      </c>
      <c r="B157" s="13">
        <f t="shared" si="15"/>
        <v>118212.2316879962</v>
      </c>
      <c r="C157" s="13">
        <f t="shared" si="16"/>
        <v>689.57135151331124</v>
      </c>
      <c r="D157" s="9">
        <f t="shared" si="17"/>
        <v>274.45196400132522</v>
      </c>
      <c r="E157" s="12"/>
      <c r="F157" s="13">
        <f t="shared" si="12"/>
        <v>117937.77972399487</v>
      </c>
      <c r="G157" s="13">
        <f t="shared" si="13"/>
        <v>964.02331551463647</v>
      </c>
    </row>
    <row r="158" spans="1:7" x14ac:dyDescent="0.2">
      <c r="A158" s="1">
        <f t="shared" si="14"/>
        <v>146</v>
      </c>
      <c r="B158" s="13">
        <f t="shared" si="15"/>
        <v>117937.77972399487</v>
      </c>
      <c r="C158" s="13">
        <f t="shared" si="16"/>
        <v>687.97038172330349</v>
      </c>
      <c r="D158" s="9">
        <f t="shared" si="17"/>
        <v>276.05293379133298</v>
      </c>
      <c r="E158" s="12"/>
      <c r="F158" s="13">
        <f t="shared" si="12"/>
        <v>117661.72679020354</v>
      </c>
      <c r="G158" s="13">
        <f t="shared" si="13"/>
        <v>964.02331551463647</v>
      </c>
    </row>
    <row r="159" spans="1:7" x14ac:dyDescent="0.2">
      <c r="A159" s="1">
        <f t="shared" si="14"/>
        <v>147</v>
      </c>
      <c r="B159" s="13">
        <f t="shared" si="15"/>
        <v>117661.72679020354</v>
      </c>
      <c r="C159" s="13">
        <f t="shared" si="16"/>
        <v>686.360072942854</v>
      </c>
      <c r="D159" s="9">
        <f t="shared" si="17"/>
        <v>277.66324257178246</v>
      </c>
      <c r="E159" s="12"/>
      <c r="F159" s="13">
        <f t="shared" si="12"/>
        <v>117384.06354763175</v>
      </c>
      <c r="G159" s="13">
        <f t="shared" si="13"/>
        <v>964.02331551463647</v>
      </c>
    </row>
    <row r="160" spans="1:7" x14ac:dyDescent="0.2">
      <c r="A160" s="1">
        <f t="shared" si="14"/>
        <v>148</v>
      </c>
      <c r="B160" s="13">
        <f t="shared" si="15"/>
        <v>117384.06354763175</v>
      </c>
      <c r="C160" s="13">
        <f t="shared" si="16"/>
        <v>684.74037069451856</v>
      </c>
      <c r="D160" s="9">
        <f t="shared" si="17"/>
        <v>279.2829448201179</v>
      </c>
      <c r="E160" s="12"/>
      <c r="F160" s="13">
        <f t="shared" si="12"/>
        <v>117104.78060281163</v>
      </c>
      <c r="G160" s="13">
        <f t="shared" si="13"/>
        <v>964.02331551463647</v>
      </c>
    </row>
    <row r="161" spans="1:7" x14ac:dyDescent="0.2">
      <c r="A161" s="1">
        <f t="shared" si="14"/>
        <v>149</v>
      </c>
      <c r="B161" s="13">
        <f t="shared" si="15"/>
        <v>117104.78060281163</v>
      </c>
      <c r="C161" s="13">
        <f t="shared" si="16"/>
        <v>683.11122018306787</v>
      </c>
      <c r="D161" s="9">
        <f t="shared" si="17"/>
        <v>280.91209533156859</v>
      </c>
      <c r="E161" s="12"/>
      <c r="F161" s="13">
        <f t="shared" si="12"/>
        <v>116823.86850748006</v>
      </c>
      <c r="G161" s="13">
        <f t="shared" si="13"/>
        <v>964.02331551463647</v>
      </c>
    </row>
    <row r="162" spans="1:7" x14ac:dyDescent="0.2">
      <c r="A162" s="1">
        <f t="shared" si="14"/>
        <v>150</v>
      </c>
      <c r="B162" s="13">
        <f t="shared" si="15"/>
        <v>116823.86850748006</v>
      </c>
      <c r="C162" s="13">
        <f t="shared" si="16"/>
        <v>681.47256629363369</v>
      </c>
      <c r="D162" s="9">
        <f t="shared" si="17"/>
        <v>282.55074922100277</v>
      </c>
      <c r="E162" s="12"/>
      <c r="F162" s="13">
        <f t="shared" si="12"/>
        <v>116541.31775825906</v>
      </c>
      <c r="G162" s="13">
        <f t="shared" si="13"/>
        <v>964.02331551463647</v>
      </c>
    </row>
    <row r="163" spans="1:7" x14ac:dyDescent="0.2">
      <c r="A163" s="1">
        <f t="shared" si="14"/>
        <v>151</v>
      </c>
      <c r="B163" s="13">
        <f t="shared" si="15"/>
        <v>116541.31775825906</v>
      </c>
      <c r="C163" s="13">
        <f t="shared" si="16"/>
        <v>679.82435358984458</v>
      </c>
      <c r="D163" s="9">
        <f t="shared" si="17"/>
        <v>284.19896192479189</v>
      </c>
      <c r="E163" s="12"/>
      <c r="F163" s="13">
        <f t="shared" si="12"/>
        <v>116257.11879633427</v>
      </c>
      <c r="G163" s="13">
        <f t="shared" si="13"/>
        <v>964.02331551463647</v>
      </c>
    </row>
    <row r="164" spans="1:7" x14ac:dyDescent="0.2">
      <c r="A164" s="1">
        <f t="shared" si="14"/>
        <v>152</v>
      </c>
      <c r="B164" s="13">
        <f t="shared" si="15"/>
        <v>116257.11879633427</v>
      </c>
      <c r="C164" s="13">
        <f t="shared" si="16"/>
        <v>678.16652631194995</v>
      </c>
      <c r="D164" s="9">
        <f t="shared" si="17"/>
        <v>285.85678920268651</v>
      </c>
      <c r="E164" s="12"/>
      <c r="F164" s="13">
        <f t="shared" si="12"/>
        <v>115971.26200713158</v>
      </c>
      <c r="G164" s="13">
        <f t="shared" si="13"/>
        <v>964.02331551463647</v>
      </c>
    </row>
    <row r="165" spans="1:7" x14ac:dyDescent="0.2">
      <c r="A165" s="1">
        <f t="shared" si="14"/>
        <v>153</v>
      </c>
      <c r="B165" s="13">
        <f t="shared" si="15"/>
        <v>115971.26200713158</v>
      </c>
      <c r="C165" s="13">
        <f t="shared" si="16"/>
        <v>676.49902837493426</v>
      </c>
      <c r="D165" s="9">
        <f t="shared" si="17"/>
        <v>287.52428713970221</v>
      </c>
      <c r="E165" s="12"/>
      <c r="F165" s="13">
        <f t="shared" si="12"/>
        <v>115683.73771999187</v>
      </c>
      <c r="G165" s="13">
        <f t="shared" si="13"/>
        <v>964.02331551463647</v>
      </c>
    </row>
    <row r="166" spans="1:7" x14ac:dyDescent="0.2">
      <c r="A166" s="1">
        <f t="shared" si="14"/>
        <v>154</v>
      </c>
      <c r="B166" s="13">
        <f t="shared" si="15"/>
        <v>115683.73771999187</v>
      </c>
      <c r="C166" s="13">
        <f t="shared" si="16"/>
        <v>674.82180336661929</v>
      </c>
      <c r="D166" s="9">
        <f t="shared" si="17"/>
        <v>289.20151214801717</v>
      </c>
      <c r="E166" s="12"/>
      <c r="F166" s="13">
        <f t="shared" si="12"/>
        <v>115394.53620784385</v>
      </c>
      <c r="G166" s="13">
        <f t="shared" si="13"/>
        <v>964.02331551463647</v>
      </c>
    </row>
    <row r="167" spans="1:7" x14ac:dyDescent="0.2">
      <c r="A167" s="1">
        <f t="shared" si="14"/>
        <v>155</v>
      </c>
      <c r="B167" s="13">
        <f t="shared" si="15"/>
        <v>115394.53620784385</v>
      </c>
      <c r="C167" s="13">
        <f t="shared" si="16"/>
        <v>673.13479454575577</v>
      </c>
      <c r="D167" s="9">
        <f t="shared" si="17"/>
        <v>290.8885209688807</v>
      </c>
      <c r="E167" s="12"/>
      <c r="F167" s="13">
        <f t="shared" si="12"/>
        <v>115103.64768687497</v>
      </c>
      <c r="G167" s="13">
        <f t="shared" si="13"/>
        <v>964.02331551463647</v>
      </c>
    </row>
    <row r="168" spans="1:7" x14ac:dyDescent="0.2">
      <c r="A168" s="1">
        <f t="shared" si="14"/>
        <v>156</v>
      </c>
      <c r="B168" s="13">
        <f t="shared" si="15"/>
        <v>115103.64768687497</v>
      </c>
      <c r="C168" s="13">
        <f t="shared" si="16"/>
        <v>671.43794484010402</v>
      </c>
      <c r="D168" s="9">
        <f t="shared" si="17"/>
        <v>292.58537067453244</v>
      </c>
      <c r="E168" s="12"/>
      <c r="F168" s="13">
        <f t="shared" si="12"/>
        <v>114811.06231620045</v>
      </c>
      <c r="G168" s="13">
        <f t="shared" si="13"/>
        <v>964.02331551463647</v>
      </c>
    </row>
    <row r="169" spans="1:7" x14ac:dyDescent="0.2">
      <c r="A169" s="1">
        <f t="shared" si="14"/>
        <v>157</v>
      </c>
      <c r="B169" s="13">
        <f t="shared" si="15"/>
        <v>114811.06231620045</v>
      </c>
      <c r="C169" s="13">
        <f t="shared" si="16"/>
        <v>669.73119684450262</v>
      </c>
      <c r="D169" s="9">
        <f t="shared" si="17"/>
        <v>294.29211867013385</v>
      </c>
      <c r="E169" s="12"/>
      <c r="F169" s="13">
        <f t="shared" si="12"/>
        <v>114516.77019753032</v>
      </c>
      <c r="G169" s="13">
        <f t="shared" si="13"/>
        <v>964.02331551463647</v>
      </c>
    </row>
    <row r="170" spans="1:7" x14ac:dyDescent="0.2">
      <c r="A170" s="1">
        <f t="shared" si="14"/>
        <v>158</v>
      </c>
      <c r="B170" s="13">
        <f t="shared" si="15"/>
        <v>114516.77019753032</v>
      </c>
      <c r="C170" s="13">
        <f t="shared" si="16"/>
        <v>668.0144928189269</v>
      </c>
      <c r="D170" s="9">
        <f t="shared" si="17"/>
        <v>296.00882269570957</v>
      </c>
      <c r="E170" s="12"/>
      <c r="F170" s="13">
        <f t="shared" si="12"/>
        <v>114220.7613748346</v>
      </c>
      <c r="G170" s="13">
        <f t="shared" si="13"/>
        <v>964.02331551463647</v>
      </c>
    </row>
    <row r="171" spans="1:7" x14ac:dyDescent="0.2">
      <c r="A171" s="1">
        <f t="shared" si="14"/>
        <v>159</v>
      </c>
      <c r="B171" s="13">
        <f t="shared" si="15"/>
        <v>114220.7613748346</v>
      </c>
      <c r="C171" s="13">
        <f t="shared" si="16"/>
        <v>666.28777468653527</v>
      </c>
      <c r="D171" s="9">
        <f t="shared" si="17"/>
        <v>297.73554082810119</v>
      </c>
      <c r="E171" s="12"/>
      <c r="F171" s="13">
        <f t="shared" si="12"/>
        <v>113923.0258340065</v>
      </c>
      <c r="G171" s="13">
        <f t="shared" si="13"/>
        <v>964.02331551463647</v>
      </c>
    </row>
    <row r="172" spans="1:7" x14ac:dyDescent="0.2">
      <c r="A172" s="1">
        <f t="shared" si="14"/>
        <v>160</v>
      </c>
      <c r="B172" s="13">
        <f t="shared" si="15"/>
        <v>113923.0258340065</v>
      </c>
      <c r="C172" s="13">
        <f t="shared" si="16"/>
        <v>664.55098403170462</v>
      </c>
      <c r="D172" s="9">
        <f t="shared" si="17"/>
        <v>299.47233148293185</v>
      </c>
      <c r="E172" s="12"/>
      <c r="F172" s="13">
        <f t="shared" si="12"/>
        <v>113623.55350252357</v>
      </c>
      <c r="G172" s="13">
        <f t="shared" si="13"/>
        <v>964.02331551463647</v>
      </c>
    </row>
    <row r="173" spans="1:7" x14ac:dyDescent="0.2">
      <c r="A173" s="1">
        <f t="shared" si="14"/>
        <v>161</v>
      </c>
      <c r="B173" s="13">
        <f t="shared" si="15"/>
        <v>113623.55350252357</v>
      </c>
      <c r="C173" s="13">
        <f t="shared" si="16"/>
        <v>662.80406209805426</v>
      </c>
      <c r="D173" s="9">
        <f t="shared" si="17"/>
        <v>301.21925341658221</v>
      </c>
      <c r="E173" s="12"/>
      <c r="F173" s="13">
        <f t="shared" si="12"/>
        <v>113322.33424910699</v>
      </c>
      <c r="G173" s="13">
        <f t="shared" si="13"/>
        <v>964.02331551463647</v>
      </c>
    </row>
    <row r="174" spans="1:7" x14ac:dyDescent="0.2">
      <c r="A174" s="1">
        <f t="shared" si="14"/>
        <v>162</v>
      </c>
      <c r="B174" s="13">
        <f t="shared" si="15"/>
        <v>113322.33424910699</v>
      </c>
      <c r="C174" s="13">
        <f t="shared" si="16"/>
        <v>661.0469497864575</v>
      </c>
      <c r="D174" s="9">
        <f t="shared" si="17"/>
        <v>302.97636572817896</v>
      </c>
      <c r="E174" s="12"/>
      <c r="F174" s="13">
        <f t="shared" si="12"/>
        <v>113019.35788337882</v>
      </c>
      <c r="G174" s="13">
        <f t="shared" si="13"/>
        <v>964.02331551463647</v>
      </c>
    </row>
    <row r="175" spans="1:7" x14ac:dyDescent="0.2">
      <c r="A175" s="1">
        <f t="shared" si="14"/>
        <v>163</v>
      </c>
      <c r="B175" s="13">
        <f t="shared" si="15"/>
        <v>113019.35788337882</v>
      </c>
      <c r="C175" s="13">
        <f t="shared" si="16"/>
        <v>659.27958765304311</v>
      </c>
      <c r="D175" s="9">
        <f t="shared" si="17"/>
        <v>304.74372786159336</v>
      </c>
      <c r="E175" s="12"/>
      <c r="F175" s="13">
        <f t="shared" si="12"/>
        <v>112714.61415551722</v>
      </c>
      <c r="G175" s="13">
        <f t="shared" si="13"/>
        <v>964.02331551463647</v>
      </c>
    </row>
    <row r="176" spans="1:7" x14ac:dyDescent="0.2">
      <c r="A176" s="1">
        <f t="shared" si="14"/>
        <v>164</v>
      </c>
      <c r="B176" s="13">
        <f t="shared" si="15"/>
        <v>112714.61415551722</v>
      </c>
      <c r="C176" s="13">
        <f t="shared" si="16"/>
        <v>657.50191590718384</v>
      </c>
      <c r="D176" s="9">
        <f t="shared" si="17"/>
        <v>306.52139960745262</v>
      </c>
      <c r="E176" s="12"/>
      <c r="F176" s="13">
        <f t="shared" si="12"/>
        <v>112408.09275590978</v>
      </c>
      <c r="G176" s="13">
        <f t="shared" si="13"/>
        <v>964.02331551463647</v>
      </c>
    </row>
    <row r="177" spans="1:7" x14ac:dyDescent="0.2">
      <c r="A177" s="1">
        <f t="shared" si="14"/>
        <v>165</v>
      </c>
      <c r="B177" s="13">
        <f t="shared" si="15"/>
        <v>112408.09275590978</v>
      </c>
      <c r="C177" s="13">
        <f t="shared" si="16"/>
        <v>655.71387440947376</v>
      </c>
      <c r="D177" s="9">
        <f t="shared" si="17"/>
        <v>308.3094411051627</v>
      </c>
      <c r="E177" s="12"/>
      <c r="F177" s="13">
        <f t="shared" si="12"/>
        <v>112099.78331480462</v>
      </c>
      <c r="G177" s="13">
        <f t="shared" si="13"/>
        <v>964.02331551463647</v>
      </c>
    </row>
    <row r="178" spans="1:7" x14ac:dyDescent="0.2">
      <c r="A178" s="1">
        <f t="shared" si="14"/>
        <v>166</v>
      </c>
      <c r="B178" s="13">
        <f t="shared" si="15"/>
        <v>112099.78331480462</v>
      </c>
      <c r="C178" s="13">
        <f t="shared" si="16"/>
        <v>653.91540266969366</v>
      </c>
      <c r="D178" s="9">
        <f t="shared" si="17"/>
        <v>310.1079128449428</v>
      </c>
      <c r="E178" s="12"/>
      <c r="F178" s="13">
        <f t="shared" si="12"/>
        <v>111789.67540195967</v>
      </c>
      <c r="G178" s="13">
        <f t="shared" si="13"/>
        <v>964.02331551463647</v>
      </c>
    </row>
    <row r="179" spans="1:7" x14ac:dyDescent="0.2">
      <c r="A179" s="1">
        <f t="shared" si="14"/>
        <v>167</v>
      </c>
      <c r="B179" s="13">
        <f t="shared" si="15"/>
        <v>111789.67540195967</v>
      </c>
      <c r="C179" s="13">
        <f t="shared" si="16"/>
        <v>652.10643984476474</v>
      </c>
      <c r="D179" s="9">
        <f t="shared" si="17"/>
        <v>311.91687566987173</v>
      </c>
      <c r="E179" s="12"/>
      <c r="F179" s="13">
        <f t="shared" si="12"/>
        <v>111477.75852628979</v>
      </c>
      <c r="G179" s="13">
        <f t="shared" si="13"/>
        <v>964.02331551463647</v>
      </c>
    </row>
    <row r="180" spans="1:7" x14ac:dyDescent="0.2">
      <c r="A180" s="1">
        <f t="shared" si="14"/>
        <v>168</v>
      </c>
      <c r="B180" s="13">
        <f t="shared" si="15"/>
        <v>111477.75852628979</v>
      </c>
      <c r="C180" s="13">
        <f t="shared" si="16"/>
        <v>650.28692473669048</v>
      </c>
      <c r="D180" s="9">
        <f t="shared" si="17"/>
        <v>313.73639077794599</v>
      </c>
      <c r="E180" s="12"/>
      <c r="F180" s="13">
        <f t="shared" si="12"/>
        <v>111164.02213551184</v>
      </c>
      <c r="G180" s="13">
        <f t="shared" si="13"/>
        <v>964.02331551463647</v>
      </c>
    </row>
    <row r="181" spans="1:7" x14ac:dyDescent="0.2">
      <c r="A181" s="1">
        <f t="shared" si="14"/>
        <v>169</v>
      </c>
      <c r="B181" s="13">
        <f t="shared" si="15"/>
        <v>111164.02213551184</v>
      </c>
      <c r="C181" s="13">
        <f t="shared" si="16"/>
        <v>648.45679579048578</v>
      </c>
      <c r="D181" s="9">
        <f t="shared" si="17"/>
        <v>315.56651972415068</v>
      </c>
      <c r="E181" s="12"/>
      <c r="F181" s="13">
        <f t="shared" si="12"/>
        <v>110848.45561578769</v>
      </c>
      <c r="G181" s="13">
        <f t="shared" si="13"/>
        <v>964.02331551463647</v>
      </c>
    </row>
    <row r="182" spans="1:7" x14ac:dyDescent="0.2">
      <c r="A182" s="1">
        <f t="shared" si="14"/>
        <v>170</v>
      </c>
      <c r="B182" s="13">
        <f t="shared" si="15"/>
        <v>110848.45561578769</v>
      </c>
      <c r="C182" s="13">
        <f t="shared" si="16"/>
        <v>646.61599109209487</v>
      </c>
      <c r="D182" s="9">
        <f t="shared" si="17"/>
        <v>317.40732442254159</v>
      </c>
      <c r="E182" s="12"/>
      <c r="F182" s="13">
        <f t="shared" si="12"/>
        <v>110531.04829136515</v>
      </c>
      <c r="G182" s="13">
        <f t="shared" si="13"/>
        <v>964.02331551463647</v>
      </c>
    </row>
    <row r="183" spans="1:7" x14ac:dyDescent="0.2">
      <c r="A183" s="1">
        <f t="shared" si="14"/>
        <v>171</v>
      </c>
      <c r="B183" s="13">
        <f t="shared" si="15"/>
        <v>110531.04829136515</v>
      </c>
      <c r="C183" s="13">
        <f t="shared" si="16"/>
        <v>644.76444836629673</v>
      </c>
      <c r="D183" s="9">
        <f t="shared" si="17"/>
        <v>319.25886714833973</v>
      </c>
      <c r="E183" s="12"/>
      <c r="F183" s="13">
        <f t="shared" si="12"/>
        <v>110211.78942421681</v>
      </c>
      <c r="G183" s="13">
        <f t="shared" si="13"/>
        <v>964.02331551463647</v>
      </c>
    </row>
    <row r="184" spans="1:7" x14ac:dyDescent="0.2">
      <c r="A184" s="1">
        <f t="shared" si="14"/>
        <v>172</v>
      </c>
      <c r="B184" s="13">
        <f t="shared" si="15"/>
        <v>110211.78942421681</v>
      </c>
      <c r="C184" s="13">
        <f t="shared" si="16"/>
        <v>642.90210497459805</v>
      </c>
      <c r="D184" s="9">
        <f t="shared" si="17"/>
        <v>321.12121054003842</v>
      </c>
      <c r="E184" s="12"/>
      <c r="F184" s="13">
        <f t="shared" si="12"/>
        <v>109890.66821367678</v>
      </c>
      <c r="G184" s="13">
        <f t="shared" si="13"/>
        <v>964.02331551463647</v>
      </c>
    </row>
    <row r="185" spans="1:7" x14ac:dyDescent="0.2">
      <c r="A185" s="1">
        <f t="shared" si="14"/>
        <v>173</v>
      </c>
      <c r="B185" s="13">
        <f t="shared" si="15"/>
        <v>109890.66821367678</v>
      </c>
      <c r="C185" s="13">
        <f t="shared" si="16"/>
        <v>641.02889791311452</v>
      </c>
      <c r="D185" s="9">
        <f t="shared" si="17"/>
        <v>322.99441760152195</v>
      </c>
      <c r="E185" s="12"/>
      <c r="F185" s="13">
        <f t="shared" si="12"/>
        <v>109567.67379607525</v>
      </c>
      <c r="G185" s="13">
        <f t="shared" si="13"/>
        <v>964.02331551463647</v>
      </c>
    </row>
    <row r="186" spans="1:7" x14ac:dyDescent="0.2">
      <c r="A186" s="1">
        <f t="shared" si="14"/>
        <v>174</v>
      </c>
      <c r="B186" s="13">
        <f t="shared" si="15"/>
        <v>109567.67379607525</v>
      </c>
      <c r="C186" s="13">
        <f t="shared" si="16"/>
        <v>639.14476381043903</v>
      </c>
      <c r="D186" s="9">
        <f t="shared" si="17"/>
        <v>324.87855170419743</v>
      </c>
      <c r="E186" s="12"/>
      <c r="F186" s="13">
        <f t="shared" si="12"/>
        <v>109242.79524437105</v>
      </c>
      <c r="G186" s="13">
        <f t="shared" si="13"/>
        <v>964.02331551463647</v>
      </c>
    </row>
    <row r="187" spans="1:7" x14ac:dyDescent="0.2">
      <c r="A187" s="1">
        <f t="shared" si="14"/>
        <v>175</v>
      </c>
      <c r="B187" s="13">
        <f t="shared" si="15"/>
        <v>109242.79524437105</v>
      </c>
      <c r="C187" s="13">
        <f t="shared" si="16"/>
        <v>637.24963892549783</v>
      </c>
      <c r="D187" s="9">
        <f t="shared" si="17"/>
        <v>326.77367658913863</v>
      </c>
      <c r="E187" s="12"/>
      <c r="F187" s="13">
        <f t="shared" si="12"/>
        <v>108916.02156778192</v>
      </c>
      <c r="G187" s="13">
        <f t="shared" si="13"/>
        <v>964.02331551463647</v>
      </c>
    </row>
    <row r="188" spans="1:7" x14ac:dyDescent="0.2">
      <c r="A188" s="1">
        <f t="shared" si="14"/>
        <v>176</v>
      </c>
      <c r="B188" s="13">
        <f t="shared" si="15"/>
        <v>108916.02156778192</v>
      </c>
      <c r="C188" s="13">
        <f t="shared" si="16"/>
        <v>635.3434591453946</v>
      </c>
      <c r="D188" s="9">
        <f t="shared" si="17"/>
        <v>328.67985636924186</v>
      </c>
      <c r="E188" s="12"/>
      <c r="F188" s="13">
        <f t="shared" si="12"/>
        <v>108587.34171141268</v>
      </c>
      <c r="G188" s="13">
        <f t="shared" si="13"/>
        <v>964.02331551463647</v>
      </c>
    </row>
    <row r="189" spans="1:7" x14ac:dyDescent="0.2">
      <c r="A189" s="1">
        <f t="shared" si="14"/>
        <v>177</v>
      </c>
      <c r="B189" s="13">
        <f t="shared" si="15"/>
        <v>108587.34171141268</v>
      </c>
      <c r="C189" s="13">
        <f t="shared" si="16"/>
        <v>633.42615998324061</v>
      </c>
      <c r="D189" s="9">
        <f t="shared" si="17"/>
        <v>330.59715553139586</v>
      </c>
      <c r="E189" s="12"/>
      <c r="F189" s="13">
        <f t="shared" si="12"/>
        <v>108256.74455588128</v>
      </c>
      <c r="G189" s="13">
        <f t="shared" si="13"/>
        <v>964.02331551463647</v>
      </c>
    </row>
    <row r="190" spans="1:7" x14ac:dyDescent="0.2">
      <c r="A190" s="1">
        <f t="shared" si="14"/>
        <v>178</v>
      </c>
      <c r="B190" s="13">
        <f t="shared" si="15"/>
        <v>108256.74455588128</v>
      </c>
      <c r="C190" s="13">
        <f t="shared" si="16"/>
        <v>631.49767657597408</v>
      </c>
      <c r="D190" s="9">
        <f t="shared" si="17"/>
        <v>332.52563893866238</v>
      </c>
      <c r="E190" s="12"/>
      <c r="F190" s="13">
        <f t="shared" si="12"/>
        <v>107924.21891694261</v>
      </c>
      <c r="G190" s="13">
        <f t="shared" si="13"/>
        <v>964.02331551463647</v>
      </c>
    </row>
    <row r="191" spans="1:7" x14ac:dyDescent="0.2">
      <c r="A191" s="1">
        <f t="shared" si="14"/>
        <v>179</v>
      </c>
      <c r="B191" s="13">
        <f t="shared" si="15"/>
        <v>107924.21891694261</v>
      </c>
      <c r="C191" s="13">
        <f t="shared" si="16"/>
        <v>629.55794368216527</v>
      </c>
      <c r="D191" s="9">
        <f t="shared" si="17"/>
        <v>334.46537183247119</v>
      </c>
      <c r="E191" s="12"/>
      <c r="F191" s="13">
        <f t="shared" si="12"/>
        <v>107589.75354511014</v>
      </c>
      <c r="G191" s="13">
        <f t="shared" si="13"/>
        <v>964.02331551463647</v>
      </c>
    </row>
    <row r="192" spans="1:7" x14ac:dyDescent="0.2">
      <c r="A192" s="1">
        <f t="shared" si="14"/>
        <v>180</v>
      </c>
      <c r="B192" s="13">
        <f t="shared" si="15"/>
        <v>107589.75354511014</v>
      </c>
      <c r="C192" s="13">
        <f t="shared" si="16"/>
        <v>627.60689567980921</v>
      </c>
      <c r="D192" s="9">
        <f t="shared" si="17"/>
        <v>336.41641983482725</v>
      </c>
      <c r="E192" s="12"/>
      <c r="F192" s="13">
        <f t="shared" si="12"/>
        <v>107253.33712527531</v>
      </c>
      <c r="G192" s="13">
        <f t="shared" si="13"/>
        <v>964.02331551463647</v>
      </c>
    </row>
    <row r="193" spans="1:7" x14ac:dyDescent="0.2">
      <c r="A193" s="1">
        <f t="shared" si="14"/>
        <v>181</v>
      </c>
      <c r="B193" s="13">
        <f t="shared" si="15"/>
        <v>107253.33712527531</v>
      </c>
      <c r="C193" s="13">
        <f t="shared" si="16"/>
        <v>625.64446656410598</v>
      </c>
      <c r="D193" s="9">
        <f t="shared" si="17"/>
        <v>338.37884895053048</v>
      </c>
      <c r="E193" s="12"/>
      <c r="F193" s="13">
        <f t="shared" si="12"/>
        <v>106914.95827632479</v>
      </c>
      <c r="G193" s="13">
        <f t="shared" si="13"/>
        <v>964.02331551463647</v>
      </c>
    </row>
    <row r="194" spans="1:7" x14ac:dyDescent="0.2">
      <c r="A194" s="1">
        <f t="shared" si="14"/>
        <v>182</v>
      </c>
      <c r="B194" s="13">
        <f t="shared" si="15"/>
        <v>106914.95827632479</v>
      </c>
      <c r="C194" s="13">
        <f t="shared" si="16"/>
        <v>623.67058994522802</v>
      </c>
      <c r="D194" s="9">
        <f t="shared" si="17"/>
        <v>340.35272556940845</v>
      </c>
      <c r="E194" s="12"/>
      <c r="F194" s="13">
        <f t="shared" si="12"/>
        <v>106574.60555075538</v>
      </c>
      <c r="G194" s="13">
        <f t="shared" si="13"/>
        <v>964.02331551463647</v>
      </c>
    </row>
    <row r="195" spans="1:7" x14ac:dyDescent="0.2">
      <c r="A195" s="1">
        <f t="shared" si="14"/>
        <v>183</v>
      </c>
      <c r="B195" s="13">
        <f t="shared" si="15"/>
        <v>106574.60555075538</v>
      </c>
      <c r="C195" s="13">
        <f t="shared" si="16"/>
        <v>621.68519904607308</v>
      </c>
      <c r="D195" s="9">
        <f t="shared" si="17"/>
        <v>342.33811646856338</v>
      </c>
      <c r="E195" s="12"/>
      <c r="F195" s="13">
        <f t="shared" si="12"/>
        <v>106232.26743428683</v>
      </c>
      <c r="G195" s="13">
        <f t="shared" si="13"/>
        <v>964.02331551463647</v>
      </c>
    </row>
    <row r="196" spans="1:7" x14ac:dyDescent="0.2">
      <c r="A196" s="1">
        <f t="shared" si="14"/>
        <v>184</v>
      </c>
      <c r="B196" s="13">
        <f t="shared" si="15"/>
        <v>106232.26743428683</v>
      </c>
      <c r="C196" s="13">
        <f t="shared" si="16"/>
        <v>619.68822670000657</v>
      </c>
      <c r="D196" s="9">
        <f t="shared" si="17"/>
        <v>344.3350888146299</v>
      </c>
      <c r="E196" s="12"/>
      <c r="F196" s="13">
        <f t="shared" si="12"/>
        <v>105887.9323454722</v>
      </c>
      <c r="G196" s="13">
        <f t="shared" si="13"/>
        <v>964.02331551463647</v>
      </c>
    </row>
    <row r="197" spans="1:7" x14ac:dyDescent="0.2">
      <c r="A197" s="1">
        <f t="shared" si="14"/>
        <v>185</v>
      </c>
      <c r="B197" s="13">
        <f t="shared" si="15"/>
        <v>105887.9323454722</v>
      </c>
      <c r="C197" s="13">
        <f t="shared" si="16"/>
        <v>617.67960534858787</v>
      </c>
      <c r="D197" s="9">
        <f t="shared" si="17"/>
        <v>346.3437101660486</v>
      </c>
      <c r="E197" s="12"/>
      <c r="F197" s="13">
        <f t="shared" si="12"/>
        <v>105541.58863530615</v>
      </c>
      <c r="G197" s="13">
        <f t="shared" si="13"/>
        <v>964.02331551463647</v>
      </c>
    </row>
    <row r="198" spans="1:7" x14ac:dyDescent="0.2">
      <c r="A198" s="1">
        <f t="shared" si="14"/>
        <v>186</v>
      </c>
      <c r="B198" s="13">
        <f t="shared" si="15"/>
        <v>105541.58863530615</v>
      </c>
      <c r="C198" s="13">
        <f t="shared" si="16"/>
        <v>615.65926703928585</v>
      </c>
      <c r="D198" s="9">
        <f t="shared" si="17"/>
        <v>348.36404847535061</v>
      </c>
      <c r="E198" s="12"/>
      <c r="F198" s="13">
        <f t="shared" si="12"/>
        <v>105193.22458683079</v>
      </c>
      <c r="G198" s="13">
        <f t="shared" si="13"/>
        <v>964.02331551463647</v>
      </c>
    </row>
    <row r="199" spans="1:7" x14ac:dyDescent="0.2">
      <c r="A199" s="1">
        <f t="shared" si="14"/>
        <v>187</v>
      </c>
      <c r="B199" s="13">
        <f t="shared" si="15"/>
        <v>105193.22458683079</v>
      </c>
      <c r="C199" s="13">
        <f t="shared" si="16"/>
        <v>613.62714342317963</v>
      </c>
      <c r="D199" s="9">
        <f t="shared" si="17"/>
        <v>350.39617209145683</v>
      </c>
      <c r="E199" s="12"/>
      <c r="F199" s="13">
        <f t="shared" si="12"/>
        <v>104842.82841473934</v>
      </c>
      <c r="G199" s="13">
        <f t="shared" si="13"/>
        <v>964.02331551463647</v>
      </c>
    </row>
    <row r="200" spans="1:7" x14ac:dyDescent="0.2">
      <c r="A200" s="1">
        <f t="shared" si="14"/>
        <v>188</v>
      </c>
      <c r="B200" s="13">
        <f t="shared" si="15"/>
        <v>104842.82841473934</v>
      </c>
      <c r="C200" s="13">
        <f t="shared" si="16"/>
        <v>611.58316575264621</v>
      </c>
      <c r="D200" s="9">
        <f t="shared" si="17"/>
        <v>352.44014976199026</v>
      </c>
      <c r="E200" s="12"/>
      <c r="F200" s="13">
        <f t="shared" si="12"/>
        <v>104490.38826497736</v>
      </c>
      <c r="G200" s="13">
        <f t="shared" si="13"/>
        <v>964.02331551463647</v>
      </c>
    </row>
    <row r="201" spans="1:7" x14ac:dyDescent="0.2">
      <c r="A201" s="1">
        <f t="shared" si="14"/>
        <v>189</v>
      </c>
      <c r="B201" s="13">
        <f t="shared" si="15"/>
        <v>104490.38826497736</v>
      </c>
      <c r="C201" s="13">
        <f t="shared" si="16"/>
        <v>609.52726487903465</v>
      </c>
      <c r="D201" s="9">
        <f t="shared" si="17"/>
        <v>354.49605063560182</v>
      </c>
      <c r="E201" s="12"/>
      <c r="F201" s="13">
        <f t="shared" si="12"/>
        <v>104135.89221434176</v>
      </c>
      <c r="G201" s="13">
        <f t="shared" si="13"/>
        <v>964.02331551463647</v>
      </c>
    </row>
    <row r="202" spans="1:7" x14ac:dyDescent="0.2">
      <c r="A202" s="1">
        <f t="shared" si="14"/>
        <v>190</v>
      </c>
      <c r="B202" s="13">
        <f t="shared" si="15"/>
        <v>104135.89221434176</v>
      </c>
      <c r="C202" s="13">
        <f t="shared" si="16"/>
        <v>607.45937125032697</v>
      </c>
      <c r="D202" s="9">
        <f t="shared" si="17"/>
        <v>356.5639442643095</v>
      </c>
      <c r="E202" s="12"/>
      <c r="F202" s="13">
        <f t="shared" si="12"/>
        <v>103779.32827007744</v>
      </c>
      <c r="G202" s="13">
        <f t="shared" si="13"/>
        <v>964.02331551463647</v>
      </c>
    </row>
    <row r="203" spans="1:7" x14ac:dyDescent="0.2">
      <c r="A203" s="1">
        <f t="shared" si="14"/>
        <v>191</v>
      </c>
      <c r="B203" s="13">
        <f t="shared" si="15"/>
        <v>103779.32827007744</v>
      </c>
      <c r="C203" s="13">
        <f t="shared" si="16"/>
        <v>605.37941490878507</v>
      </c>
      <c r="D203" s="9">
        <f t="shared" si="17"/>
        <v>358.6439006058514</v>
      </c>
      <c r="E203" s="12"/>
      <c r="F203" s="13">
        <f t="shared" si="12"/>
        <v>103420.68436947159</v>
      </c>
      <c r="G203" s="13">
        <f t="shared" si="13"/>
        <v>964.02331551463647</v>
      </c>
    </row>
    <row r="204" spans="1:7" x14ac:dyDescent="0.2">
      <c r="A204" s="1">
        <f t="shared" si="14"/>
        <v>192</v>
      </c>
      <c r="B204" s="13">
        <f t="shared" si="15"/>
        <v>103420.68436947159</v>
      </c>
      <c r="C204" s="13">
        <f t="shared" si="16"/>
        <v>603.28732548858432</v>
      </c>
      <c r="D204" s="9">
        <f t="shared" si="17"/>
        <v>360.73599002605215</v>
      </c>
      <c r="E204" s="12"/>
      <c r="F204" s="13">
        <f t="shared" si="12"/>
        <v>103059.94837944554</v>
      </c>
      <c r="G204" s="13">
        <f t="shared" si="13"/>
        <v>964.02331551463647</v>
      </c>
    </row>
    <row r="205" spans="1:7" x14ac:dyDescent="0.2">
      <c r="A205" s="1">
        <f t="shared" si="14"/>
        <v>193</v>
      </c>
      <c r="B205" s="13">
        <f t="shared" si="15"/>
        <v>103059.94837944554</v>
      </c>
      <c r="C205" s="13">
        <f t="shared" si="16"/>
        <v>601.1830322134324</v>
      </c>
      <c r="D205" s="9">
        <f t="shared" si="17"/>
        <v>362.84028330120407</v>
      </c>
      <c r="E205" s="12"/>
      <c r="F205" s="13">
        <f t="shared" si="12"/>
        <v>102697.10809614434</v>
      </c>
      <c r="G205" s="13">
        <f t="shared" si="13"/>
        <v>964.02331551463647</v>
      </c>
    </row>
    <row r="206" spans="1:7" x14ac:dyDescent="0.2">
      <c r="A206" s="1">
        <f t="shared" si="14"/>
        <v>194</v>
      </c>
      <c r="B206" s="13">
        <f t="shared" si="15"/>
        <v>102697.10809614434</v>
      </c>
      <c r="C206" s="13">
        <f t="shared" si="16"/>
        <v>599.06646389417529</v>
      </c>
      <c r="D206" s="9">
        <f t="shared" si="17"/>
        <v>364.95685162046118</v>
      </c>
      <c r="E206" s="12"/>
      <c r="F206" s="13">
        <f t="shared" ref="F206:F269" si="18">B206-D206-E206</f>
        <v>102332.15124452388</v>
      </c>
      <c r="G206" s="13">
        <f t="shared" ref="G206:G269" si="19">SUM(C206:E206)</f>
        <v>964.02331551463647</v>
      </c>
    </row>
    <row r="207" spans="1:7" x14ac:dyDescent="0.2">
      <c r="A207" s="1">
        <f t="shared" ref="A207:A270" si="20">A206+1</f>
        <v>195</v>
      </c>
      <c r="B207" s="13">
        <f t="shared" ref="B207:B270" si="21">F206</f>
        <v>102332.15124452388</v>
      </c>
      <c r="C207" s="13">
        <f t="shared" ref="C207:C270" si="22">B207*(B$7/12)</f>
        <v>596.93754892638935</v>
      </c>
      <c r="D207" s="9">
        <f t="shared" ref="D207:D270" si="23">B$9-C207</f>
        <v>367.08576658824711</v>
      </c>
      <c r="E207" s="12"/>
      <c r="F207" s="13">
        <f t="shared" si="18"/>
        <v>101965.06547793563</v>
      </c>
      <c r="G207" s="13">
        <f t="shared" si="19"/>
        <v>964.02331551463647</v>
      </c>
    </row>
    <row r="208" spans="1:7" x14ac:dyDescent="0.2">
      <c r="A208" s="1">
        <f t="shared" si="20"/>
        <v>196</v>
      </c>
      <c r="B208" s="13">
        <f t="shared" si="21"/>
        <v>101965.06547793563</v>
      </c>
      <c r="C208" s="13">
        <f t="shared" si="22"/>
        <v>594.79621528795781</v>
      </c>
      <c r="D208" s="9">
        <f t="shared" si="23"/>
        <v>369.22710022667866</v>
      </c>
      <c r="E208" s="12"/>
      <c r="F208" s="13">
        <f t="shared" si="18"/>
        <v>101595.83837770895</v>
      </c>
      <c r="G208" s="13">
        <f t="shared" si="19"/>
        <v>964.02331551463647</v>
      </c>
    </row>
    <row r="209" spans="1:7" x14ac:dyDescent="0.2">
      <c r="A209" s="1">
        <f t="shared" si="20"/>
        <v>197</v>
      </c>
      <c r="B209" s="13">
        <f t="shared" si="21"/>
        <v>101595.83837770895</v>
      </c>
      <c r="C209" s="13">
        <f t="shared" si="22"/>
        <v>592.6423905366355</v>
      </c>
      <c r="D209" s="9">
        <f t="shared" si="23"/>
        <v>371.38092497800096</v>
      </c>
      <c r="E209" s="12"/>
      <c r="F209" s="13">
        <f t="shared" si="18"/>
        <v>101224.45745273095</v>
      </c>
      <c r="G209" s="13">
        <f t="shared" si="19"/>
        <v>964.02331551463647</v>
      </c>
    </row>
    <row r="210" spans="1:7" x14ac:dyDescent="0.2">
      <c r="A210" s="1">
        <f t="shared" si="20"/>
        <v>198</v>
      </c>
      <c r="B210" s="13">
        <f t="shared" si="21"/>
        <v>101224.45745273095</v>
      </c>
      <c r="C210" s="13">
        <f t="shared" si="22"/>
        <v>590.47600180759719</v>
      </c>
      <c r="D210" s="9">
        <f t="shared" si="23"/>
        <v>373.54731370703928</v>
      </c>
      <c r="E210" s="12"/>
      <c r="F210" s="13">
        <f t="shared" si="18"/>
        <v>100850.91013902391</v>
      </c>
      <c r="G210" s="13">
        <f t="shared" si="19"/>
        <v>964.02331551463647</v>
      </c>
    </row>
    <row r="211" spans="1:7" x14ac:dyDescent="0.2">
      <c r="A211" s="1">
        <f t="shared" si="20"/>
        <v>199</v>
      </c>
      <c r="B211" s="13">
        <f t="shared" si="21"/>
        <v>100850.91013902391</v>
      </c>
      <c r="C211" s="13">
        <f t="shared" si="22"/>
        <v>588.29697581097287</v>
      </c>
      <c r="D211" s="9">
        <f t="shared" si="23"/>
        <v>375.7263397036636</v>
      </c>
      <c r="E211" s="12"/>
      <c r="F211" s="13">
        <f t="shared" si="18"/>
        <v>100475.18379932025</v>
      </c>
      <c r="G211" s="13">
        <f t="shared" si="19"/>
        <v>964.02331551463647</v>
      </c>
    </row>
    <row r="212" spans="1:7" x14ac:dyDescent="0.2">
      <c r="A212" s="1">
        <f t="shared" si="20"/>
        <v>200</v>
      </c>
      <c r="B212" s="13">
        <f t="shared" si="21"/>
        <v>100475.18379932025</v>
      </c>
      <c r="C212" s="13">
        <f t="shared" si="22"/>
        <v>586.1052388293682</v>
      </c>
      <c r="D212" s="9">
        <f t="shared" si="23"/>
        <v>377.91807668526826</v>
      </c>
      <c r="E212" s="12"/>
      <c r="F212" s="13">
        <f t="shared" si="18"/>
        <v>100097.26572263498</v>
      </c>
      <c r="G212" s="13">
        <f t="shared" si="19"/>
        <v>964.02331551463647</v>
      </c>
    </row>
    <row r="213" spans="1:7" x14ac:dyDescent="0.2">
      <c r="A213" s="1">
        <f t="shared" si="20"/>
        <v>201</v>
      </c>
      <c r="B213" s="13">
        <f t="shared" si="21"/>
        <v>100097.26572263498</v>
      </c>
      <c r="C213" s="13">
        <f t="shared" si="22"/>
        <v>583.90071671537078</v>
      </c>
      <c r="D213" s="9">
        <f t="shared" si="23"/>
        <v>380.12259879926569</v>
      </c>
      <c r="E213" s="12"/>
      <c r="F213" s="13">
        <f t="shared" si="18"/>
        <v>99717.143123835718</v>
      </c>
      <c r="G213" s="13">
        <f t="shared" si="19"/>
        <v>964.02331551463647</v>
      </c>
    </row>
    <row r="214" spans="1:7" x14ac:dyDescent="0.2">
      <c r="A214" s="1">
        <f t="shared" si="20"/>
        <v>202</v>
      </c>
      <c r="B214" s="13">
        <f t="shared" si="21"/>
        <v>99717.143123835718</v>
      </c>
      <c r="C214" s="13">
        <f t="shared" si="22"/>
        <v>581.6833348890417</v>
      </c>
      <c r="D214" s="9">
        <f t="shared" si="23"/>
        <v>382.33998062559476</v>
      </c>
      <c r="E214" s="12"/>
      <c r="F214" s="13">
        <f t="shared" si="18"/>
        <v>99334.803143210127</v>
      </c>
      <c r="G214" s="13">
        <f t="shared" si="19"/>
        <v>964.02331551463647</v>
      </c>
    </row>
    <row r="215" spans="1:7" x14ac:dyDescent="0.2">
      <c r="A215" s="1">
        <f t="shared" si="20"/>
        <v>203</v>
      </c>
      <c r="B215" s="13">
        <f t="shared" si="21"/>
        <v>99334.803143210127</v>
      </c>
      <c r="C215" s="13">
        <f t="shared" si="22"/>
        <v>579.45301833539247</v>
      </c>
      <c r="D215" s="9">
        <f t="shared" si="23"/>
        <v>384.57029717924399</v>
      </c>
      <c r="E215" s="12"/>
      <c r="F215" s="13">
        <f t="shared" si="18"/>
        <v>98950.232846030878</v>
      </c>
      <c r="G215" s="13">
        <f t="shared" si="19"/>
        <v>964.02331551463647</v>
      </c>
    </row>
    <row r="216" spans="1:7" x14ac:dyDescent="0.2">
      <c r="A216" s="1">
        <f t="shared" si="20"/>
        <v>204</v>
      </c>
      <c r="B216" s="13">
        <f t="shared" si="21"/>
        <v>98950.232846030878</v>
      </c>
      <c r="C216" s="13">
        <f t="shared" si="22"/>
        <v>577.20969160184677</v>
      </c>
      <c r="D216" s="9">
        <f t="shared" si="23"/>
        <v>386.81362391278969</v>
      </c>
      <c r="E216" s="12"/>
      <c r="F216" s="13">
        <f t="shared" si="18"/>
        <v>98563.419222118086</v>
      </c>
      <c r="G216" s="13">
        <f t="shared" si="19"/>
        <v>964.02331551463647</v>
      </c>
    </row>
    <row r="217" spans="1:7" x14ac:dyDescent="0.2">
      <c r="A217" s="1">
        <f t="shared" si="20"/>
        <v>205</v>
      </c>
      <c r="B217" s="13">
        <f t="shared" si="21"/>
        <v>98563.419222118086</v>
      </c>
      <c r="C217" s="13">
        <f t="shared" si="22"/>
        <v>574.9532787956889</v>
      </c>
      <c r="D217" s="9">
        <f t="shared" si="23"/>
        <v>389.07003671894756</v>
      </c>
      <c r="E217" s="12"/>
      <c r="F217" s="13">
        <f t="shared" si="18"/>
        <v>98174.349185399144</v>
      </c>
      <c r="G217" s="13">
        <f t="shared" si="19"/>
        <v>964.02331551463647</v>
      </c>
    </row>
    <row r="218" spans="1:7" x14ac:dyDescent="0.2">
      <c r="A218" s="1">
        <f t="shared" si="20"/>
        <v>206</v>
      </c>
      <c r="B218" s="13">
        <f t="shared" si="21"/>
        <v>98174.349185399144</v>
      </c>
      <c r="C218" s="13">
        <f t="shared" si="22"/>
        <v>572.68370358149502</v>
      </c>
      <c r="D218" s="9">
        <f t="shared" si="23"/>
        <v>391.33961193314144</v>
      </c>
      <c r="E218" s="12"/>
      <c r="F218" s="13">
        <f t="shared" si="18"/>
        <v>97783.009573465999</v>
      </c>
      <c r="G218" s="13">
        <f t="shared" si="19"/>
        <v>964.02331551463647</v>
      </c>
    </row>
    <row r="219" spans="1:7" x14ac:dyDescent="0.2">
      <c r="A219" s="1">
        <f t="shared" si="20"/>
        <v>207</v>
      </c>
      <c r="B219" s="13">
        <f t="shared" si="21"/>
        <v>97783.009573465999</v>
      </c>
      <c r="C219" s="13">
        <f t="shared" si="22"/>
        <v>570.40088917855167</v>
      </c>
      <c r="D219" s="9">
        <f t="shared" si="23"/>
        <v>393.6224263360848</v>
      </c>
      <c r="E219" s="12"/>
      <c r="F219" s="13">
        <f t="shared" si="18"/>
        <v>97389.387147129921</v>
      </c>
      <c r="G219" s="13">
        <f t="shared" si="19"/>
        <v>964.02331551463647</v>
      </c>
    </row>
    <row r="220" spans="1:7" x14ac:dyDescent="0.2">
      <c r="A220" s="1">
        <f t="shared" si="20"/>
        <v>208</v>
      </c>
      <c r="B220" s="13">
        <f t="shared" si="21"/>
        <v>97389.387147129921</v>
      </c>
      <c r="C220" s="13">
        <f t="shared" si="22"/>
        <v>568.10475835825787</v>
      </c>
      <c r="D220" s="9">
        <f t="shared" si="23"/>
        <v>395.9185571563786</v>
      </c>
      <c r="E220" s="12"/>
      <c r="F220" s="13">
        <f t="shared" si="18"/>
        <v>96993.468589973549</v>
      </c>
      <c r="G220" s="13">
        <f t="shared" si="19"/>
        <v>964.02331551463647</v>
      </c>
    </row>
    <row r="221" spans="1:7" x14ac:dyDescent="0.2">
      <c r="A221" s="1">
        <f t="shared" si="20"/>
        <v>209</v>
      </c>
      <c r="B221" s="13">
        <f t="shared" si="21"/>
        <v>96993.468589973549</v>
      </c>
      <c r="C221" s="13">
        <f t="shared" si="22"/>
        <v>565.79523344151244</v>
      </c>
      <c r="D221" s="9">
        <f t="shared" si="23"/>
        <v>398.22808207312403</v>
      </c>
      <c r="E221" s="12"/>
      <c r="F221" s="13">
        <f t="shared" si="18"/>
        <v>96595.240507900424</v>
      </c>
      <c r="G221" s="13">
        <f t="shared" si="19"/>
        <v>964.02331551463647</v>
      </c>
    </row>
    <row r="222" spans="1:7" x14ac:dyDescent="0.2">
      <c r="A222" s="1">
        <f t="shared" si="20"/>
        <v>210</v>
      </c>
      <c r="B222" s="13">
        <f t="shared" si="21"/>
        <v>96595.240507900424</v>
      </c>
      <c r="C222" s="13">
        <f t="shared" si="22"/>
        <v>563.47223629608584</v>
      </c>
      <c r="D222" s="9">
        <f t="shared" si="23"/>
        <v>400.55107921855063</v>
      </c>
      <c r="E222" s="12"/>
      <c r="F222" s="13">
        <f t="shared" si="18"/>
        <v>96194.689428681872</v>
      </c>
      <c r="G222" s="13">
        <f t="shared" si="19"/>
        <v>964.02331551463647</v>
      </c>
    </row>
    <row r="223" spans="1:7" x14ac:dyDescent="0.2">
      <c r="A223" s="1">
        <f t="shared" si="20"/>
        <v>211</v>
      </c>
      <c r="B223" s="13">
        <f t="shared" si="21"/>
        <v>96194.689428681872</v>
      </c>
      <c r="C223" s="13">
        <f t="shared" si="22"/>
        <v>561.13568833397755</v>
      </c>
      <c r="D223" s="9">
        <f t="shared" si="23"/>
        <v>402.88762718065891</v>
      </c>
      <c r="E223" s="12"/>
      <c r="F223" s="13">
        <f t="shared" si="18"/>
        <v>95791.801801501206</v>
      </c>
      <c r="G223" s="13">
        <f t="shared" si="19"/>
        <v>964.02331551463647</v>
      </c>
    </row>
    <row r="224" spans="1:7" x14ac:dyDescent="0.2">
      <c r="A224" s="1">
        <f t="shared" si="20"/>
        <v>212</v>
      </c>
      <c r="B224" s="13">
        <f t="shared" si="21"/>
        <v>95791.801801501206</v>
      </c>
      <c r="C224" s="13">
        <f t="shared" si="22"/>
        <v>558.78551050875706</v>
      </c>
      <c r="D224" s="9">
        <f t="shared" si="23"/>
        <v>405.23780500587941</v>
      </c>
      <c r="E224" s="12"/>
      <c r="F224" s="13">
        <f t="shared" si="18"/>
        <v>95386.56399649533</v>
      </c>
      <c r="G224" s="13">
        <f t="shared" si="19"/>
        <v>964.02331551463647</v>
      </c>
    </row>
    <row r="225" spans="1:7" x14ac:dyDescent="0.2">
      <c r="A225" s="1">
        <f t="shared" si="20"/>
        <v>213</v>
      </c>
      <c r="B225" s="13">
        <f t="shared" si="21"/>
        <v>95386.56399649533</v>
      </c>
      <c r="C225" s="13">
        <f t="shared" si="22"/>
        <v>556.42162331288944</v>
      </c>
      <c r="D225" s="9">
        <f t="shared" si="23"/>
        <v>407.60169220174703</v>
      </c>
      <c r="E225" s="12"/>
      <c r="F225" s="13">
        <f t="shared" si="18"/>
        <v>94978.962304293585</v>
      </c>
      <c r="G225" s="13">
        <f t="shared" si="19"/>
        <v>964.02331551463647</v>
      </c>
    </row>
    <row r="226" spans="1:7" x14ac:dyDescent="0.2">
      <c r="A226" s="1">
        <f t="shared" si="20"/>
        <v>214</v>
      </c>
      <c r="B226" s="13">
        <f t="shared" si="21"/>
        <v>94978.962304293585</v>
      </c>
      <c r="C226" s="13">
        <f t="shared" si="22"/>
        <v>554.04394677504592</v>
      </c>
      <c r="D226" s="9">
        <f t="shared" si="23"/>
        <v>409.97936873959054</v>
      </c>
      <c r="E226" s="12"/>
      <c r="F226" s="13">
        <f t="shared" si="18"/>
        <v>94568.982935553999</v>
      </c>
      <c r="G226" s="13">
        <f t="shared" si="19"/>
        <v>964.02331551463647</v>
      </c>
    </row>
    <row r="227" spans="1:7" x14ac:dyDescent="0.2">
      <c r="A227" s="1">
        <f t="shared" si="20"/>
        <v>215</v>
      </c>
      <c r="B227" s="13">
        <f t="shared" si="21"/>
        <v>94568.982935553999</v>
      </c>
      <c r="C227" s="13">
        <f t="shared" si="22"/>
        <v>551.65240045739836</v>
      </c>
      <c r="D227" s="9">
        <f t="shared" si="23"/>
        <v>412.37091505723811</v>
      </c>
      <c r="E227" s="12"/>
      <c r="F227" s="13">
        <f t="shared" si="18"/>
        <v>94156.612020496759</v>
      </c>
      <c r="G227" s="13">
        <f t="shared" si="19"/>
        <v>964.02331551463647</v>
      </c>
    </row>
    <row r="228" spans="1:7" x14ac:dyDescent="0.2">
      <c r="A228" s="1">
        <f t="shared" si="20"/>
        <v>216</v>
      </c>
      <c r="B228" s="13">
        <f t="shared" si="21"/>
        <v>94156.612020496759</v>
      </c>
      <c r="C228" s="13">
        <f t="shared" si="22"/>
        <v>549.24690345289775</v>
      </c>
      <c r="D228" s="9">
        <f t="shared" si="23"/>
        <v>414.77641206173871</v>
      </c>
      <c r="E228" s="12"/>
      <c r="F228" s="13">
        <f t="shared" si="18"/>
        <v>93741.835608435023</v>
      </c>
      <c r="G228" s="13">
        <f t="shared" si="19"/>
        <v>964.02331551463647</v>
      </c>
    </row>
    <row r="229" spans="1:7" x14ac:dyDescent="0.2">
      <c r="A229" s="1">
        <f t="shared" si="20"/>
        <v>217</v>
      </c>
      <c r="B229" s="13">
        <f t="shared" si="21"/>
        <v>93741.835608435023</v>
      </c>
      <c r="C229" s="13">
        <f t="shared" si="22"/>
        <v>546.82737438253764</v>
      </c>
      <c r="D229" s="9">
        <f t="shared" si="23"/>
        <v>417.19594113209882</v>
      </c>
      <c r="E229" s="12"/>
      <c r="F229" s="13">
        <f t="shared" si="18"/>
        <v>93324.639667302923</v>
      </c>
      <c r="G229" s="13">
        <f t="shared" si="19"/>
        <v>964.02331551463647</v>
      </c>
    </row>
    <row r="230" spans="1:7" x14ac:dyDescent="0.2">
      <c r="A230" s="1">
        <f t="shared" si="20"/>
        <v>218</v>
      </c>
      <c r="B230" s="13">
        <f t="shared" si="21"/>
        <v>93324.639667302923</v>
      </c>
      <c r="C230" s="13">
        <f t="shared" si="22"/>
        <v>544.39373139260044</v>
      </c>
      <c r="D230" s="9">
        <f t="shared" si="23"/>
        <v>419.62958412203602</v>
      </c>
      <c r="E230" s="12"/>
      <c r="F230" s="13">
        <f t="shared" si="18"/>
        <v>92905.010083180881</v>
      </c>
      <c r="G230" s="13">
        <f t="shared" si="19"/>
        <v>964.02331551463647</v>
      </c>
    </row>
    <row r="231" spans="1:7" x14ac:dyDescent="0.2">
      <c r="A231" s="1">
        <f t="shared" si="20"/>
        <v>219</v>
      </c>
      <c r="B231" s="13">
        <f t="shared" si="21"/>
        <v>92905.010083180881</v>
      </c>
      <c r="C231" s="13">
        <f t="shared" si="22"/>
        <v>541.94589215188853</v>
      </c>
      <c r="D231" s="9">
        <f t="shared" si="23"/>
        <v>422.07742336274794</v>
      </c>
      <c r="E231" s="12"/>
      <c r="F231" s="13">
        <f t="shared" si="18"/>
        <v>92482.932659818136</v>
      </c>
      <c r="G231" s="13">
        <f t="shared" si="19"/>
        <v>964.02331551463647</v>
      </c>
    </row>
    <row r="232" spans="1:7" x14ac:dyDescent="0.2">
      <c r="A232" s="1">
        <f t="shared" si="20"/>
        <v>220</v>
      </c>
      <c r="B232" s="13">
        <f t="shared" si="21"/>
        <v>92482.932659818136</v>
      </c>
      <c r="C232" s="13">
        <f t="shared" si="22"/>
        <v>539.48377384893911</v>
      </c>
      <c r="D232" s="9">
        <f t="shared" si="23"/>
        <v>424.53954166569736</v>
      </c>
      <c r="E232" s="12"/>
      <c r="F232" s="13">
        <f t="shared" si="18"/>
        <v>92058.393118152439</v>
      </c>
      <c r="G232" s="13">
        <f t="shared" si="19"/>
        <v>964.02331551463647</v>
      </c>
    </row>
    <row r="233" spans="1:7" x14ac:dyDescent="0.2">
      <c r="A233" s="1">
        <f t="shared" si="20"/>
        <v>221</v>
      </c>
      <c r="B233" s="13">
        <f t="shared" si="21"/>
        <v>92058.393118152439</v>
      </c>
      <c r="C233" s="13">
        <f t="shared" si="22"/>
        <v>537.00729318922254</v>
      </c>
      <c r="D233" s="9">
        <f t="shared" si="23"/>
        <v>427.01602232541393</v>
      </c>
      <c r="E233" s="12"/>
      <c r="F233" s="13">
        <f t="shared" si="18"/>
        <v>91631.377095827018</v>
      </c>
      <c r="G233" s="13">
        <f t="shared" si="19"/>
        <v>964.02331551463647</v>
      </c>
    </row>
    <row r="234" spans="1:7" x14ac:dyDescent="0.2">
      <c r="A234" s="1">
        <f t="shared" si="20"/>
        <v>222</v>
      </c>
      <c r="B234" s="13">
        <f t="shared" si="21"/>
        <v>91631.377095827018</v>
      </c>
      <c r="C234" s="13">
        <f t="shared" si="22"/>
        <v>534.51636639232424</v>
      </c>
      <c r="D234" s="9">
        <f t="shared" si="23"/>
        <v>429.50694912231222</v>
      </c>
      <c r="E234" s="12"/>
      <c r="F234" s="13">
        <f t="shared" si="18"/>
        <v>91201.870146704707</v>
      </c>
      <c r="G234" s="13">
        <f t="shared" si="19"/>
        <v>964.02331551463647</v>
      </c>
    </row>
    <row r="235" spans="1:7" x14ac:dyDescent="0.2">
      <c r="A235" s="1">
        <f t="shared" si="20"/>
        <v>223</v>
      </c>
      <c r="B235" s="13">
        <f t="shared" si="21"/>
        <v>91201.870146704707</v>
      </c>
      <c r="C235" s="13">
        <f t="shared" si="22"/>
        <v>532.01090918911086</v>
      </c>
      <c r="D235" s="9">
        <f t="shared" si="23"/>
        <v>432.0124063255256</v>
      </c>
      <c r="E235" s="12"/>
      <c r="F235" s="13">
        <f t="shared" si="18"/>
        <v>90769.857740379186</v>
      </c>
      <c r="G235" s="13">
        <f t="shared" si="19"/>
        <v>964.02331551463647</v>
      </c>
    </row>
    <row r="236" spans="1:7" x14ac:dyDescent="0.2">
      <c r="A236" s="1">
        <f t="shared" si="20"/>
        <v>224</v>
      </c>
      <c r="B236" s="13">
        <f t="shared" si="21"/>
        <v>90769.857740379186</v>
      </c>
      <c r="C236" s="13">
        <f t="shared" si="22"/>
        <v>529.49083681887862</v>
      </c>
      <c r="D236" s="9">
        <f t="shared" si="23"/>
        <v>434.53247869575785</v>
      </c>
      <c r="E236" s="12"/>
      <c r="F236" s="13">
        <f t="shared" si="18"/>
        <v>90335.325261683422</v>
      </c>
      <c r="G236" s="13">
        <f t="shared" si="19"/>
        <v>964.02331551463647</v>
      </c>
    </row>
    <row r="237" spans="1:7" x14ac:dyDescent="0.2">
      <c r="A237" s="1">
        <f t="shared" si="20"/>
        <v>225</v>
      </c>
      <c r="B237" s="13">
        <f t="shared" si="21"/>
        <v>90335.325261683422</v>
      </c>
      <c r="C237" s="13">
        <f t="shared" si="22"/>
        <v>526.95606402648662</v>
      </c>
      <c r="D237" s="9">
        <f t="shared" si="23"/>
        <v>437.06725148814985</v>
      </c>
      <c r="E237" s="12"/>
      <c r="F237" s="13">
        <f t="shared" si="18"/>
        <v>89898.258010195277</v>
      </c>
      <c r="G237" s="13">
        <f t="shared" si="19"/>
        <v>964.02331551463647</v>
      </c>
    </row>
    <row r="238" spans="1:7" x14ac:dyDescent="0.2">
      <c r="A238" s="1">
        <f t="shared" si="20"/>
        <v>226</v>
      </c>
      <c r="B238" s="13">
        <f t="shared" si="21"/>
        <v>89898.258010195277</v>
      </c>
      <c r="C238" s="13">
        <f t="shared" si="22"/>
        <v>524.40650505947247</v>
      </c>
      <c r="D238" s="9">
        <f t="shared" si="23"/>
        <v>439.616810455164</v>
      </c>
      <c r="E238" s="12"/>
      <c r="F238" s="13">
        <f t="shared" si="18"/>
        <v>89458.641199740116</v>
      </c>
      <c r="G238" s="13">
        <f t="shared" si="19"/>
        <v>964.02331551463647</v>
      </c>
    </row>
    <row r="239" spans="1:7" x14ac:dyDescent="0.2">
      <c r="A239" s="1">
        <f t="shared" si="20"/>
        <v>227</v>
      </c>
      <c r="B239" s="13">
        <f t="shared" si="21"/>
        <v>89458.641199740116</v>
      </c>
      <c r="C239" s="13">
        <f t="shared" si="22"/>
        <v>521.84207366515068</v>
      </c>
      <c r="D239" s="9">
        <f t="shared" si="23"/>
        <v>442.18124184948579</v>
      </c>
      <c r="E239" s="12"/>
      <c r="F239" s="13">
        <f t="shared" si="18"/>
        <v>89016.459957890635</v>
      </c>
      <c r="G239" s="13">
        <f t="shared" si="19"/>
        <v>964.02331551463647</v>
      </c>
    </row>
    <row r="240" spans="1:7" x14ac:dyDescent="0.2">
      <c r="A240" s="1">
        <f t="shared" si="20"/>
        <v>228</v>
      </c>
      <c r="B240" s="13">
        <f t="shared" si="21"/>
        <v>89016.459957890635</v>
      </c>
      <c r="C240" s="13">
        <f t="shared" si="22"/>
        <v>519.26268308769534</v>
      </c>
      <c r="D240" s="9">
        <f t="shared" si="23"/>
        <v>444.76063242694113</v>
      </c>
      <c r="E240" s="12"/>
      <c r="F240" s="13">
        <f t="shared" si="18"/>
        <v>88571.699325463691</v>
      </c>
      <c r="G240" s="13">
        <f t="shared" si="19"/>
        <v>964.02331551463647</v>
      </c>
    </row>
    <row r="241" spans="1:7" x14ac:dyDescent="0.2">
      <c r="A241" s="1">
        <f t="shared" si="20"/>
        <v>229</v>
      </c>
      <c r="B241" s="13">
        <f t="shared" si="21"/>
        <v>88571.699325463691</v>
      </c>
      <c r="C241" s="13">
        <f t="shared" si="22"/>
        <v>516.66824606520493</v>
      </c>
      <c r="D241" s="9">
        <f t="shared" si="23"/>
        <v>447.35506944943154</v>
      </c>
      <c r="E241" s="12"/>
      <c r="F241" s="13">
        <f t="shared" si="18"/>
        <v>88124.344256014258</v>
      </c>
      <c r="G241" s="13">
        <f t="shared" si="19"/>
        <v>964.02331551463647</v>
      </c>
    </row>
    <row r="242" spans="1:7" x14ac:dyDescent="0.2">
      <c r="A242" s="1">
        <f t="shared" si="20"/>
        <v>230</v>
      </c>
      <c r="B242" s="13">
        <f t="shared" si="21"/>
        <v>88124.344256014258</v>
      </c>
      <c r="C242" s="13">
        <f t="shared" si="22"/>
        <v>514.05867482674989</v>
      </c>
      <c r="D242" s="9">
        <f t="shared" si="23"/>
        <v>449.96464068788657</v>
      </c>
      <c r="E242" s="12"/>
      <c r="F242" s="13">
        <f t="shared" si="18"/>
        <v>87674.379615326368</v>
      </c>
      <c r="G242" s="13">
        <f t="shared" si="19"/>
        <v>964.02331551463647</v>
      </c>
    </row>
    <row r="243" spans="1:7" x14ac:dyDescent="0.2">
      <c r="A243" s="1">
        <f t="shared" si="20"/>
        <v>231</v>
      </c>
      <c r="B243" s="13">
        <f t="shared" si="21"/>
        <v>87674.379615326368</v>
      </c>
      <c r="C243" s="13">
        <f t="shared" si="22"/>
        <v>511.43388108940383</v>
      </c>
      <c r="D243" s="9">
        <f t="shared" si="23"/>
        <v>452.58943442523264</v>
      </c>
      <c r="E243" s="12"/>
      <c r="F243" s="13">
        <f t="shared" si="18"/>
        <v>87221.790180901138</v>
      </c>
      <c r="G243" s="13">
        <f t="shared" si="19"/>
        <v>964.02331551463647</v>
      </c>
    </row>
    <row r="244" spans="1:7" x14ac:dyDescent="0.2">
      <c r="A244" s="1">
        <f t="shared" si="20"/>
        <v>232</v>
      </c>
      <c r="B244" s="13">
        <f t="shared" si="21"/>
        <v>87221.790180901138</v>
      </c>
      <c r="C244" s="13">
        <f t="shared" si="22"/>
        <v>508.79377605525667</v>
      </c>
      <c r="D244" s="9">
        <f t="shared" si="23"/>
        <v>455.22953945937979</v>
      </c>
      <c r="E244" s="12"/>
      <c r="F244" s="13">
        <f t="shared" si="18"/>
        <v>86766.560641441756</v>
      </c>
      <c r="G244" s="13">
        <f t="shared" si="19"/>
        <v>964.02331551463647</v>
      </c>
    </row>
    <row r="245" spans="1:7" x14ac:dyDescent="0.2">
      <c r="A245" s="1">
        <f t="shared" si="20"/>
        <v>233</v>
      </c>
      <c r="B245" s="13">
        <f t="shared" si="21"/>
        <v>86766.560641441756</v>
      </c>
      <c r="C245" s="13">
        <f t="shared" si="22"/>
        <v>506.13827040841028</v>
      </c>
      <c r="D245" s="9">
        <f t="shared" si="23"/>
        <v>457.88504510622619</v>
      </c>
      <c r="E245" s="12"/>
      <c r="F245" s="13">
        <f t="shared" si="18"/>
        <v>86308.675596335524</v>
      </c>
      <c r="G245" s="13">
        <f t="shared" si="19"/>
        <v>964.02331551463647</v>
      </c>
    </row>
    <row r="246" spans="1:7" x14ac:dyDescent="0.2">
      <c r="A246" s="1">
        <f t="shared" si="20"/>
        <v>234</v>
      </c>
      <c r="B246" s="13">
        <f t="shared" si="21"/>
        <v>86308.675596335524</v>
      </c>
      <c r="C246" s="13">
        <f t="shared" si="22"/>
        <v>503.46727431195723</v>
      </c>
      <c r="D246" s="9">
        <f t="shared" si="23"/>
        <v>460.55604120267924</v>
      </c>
      <c r="E246" s="12"/>
      <c r="F246" s="13">
        <f t="shared" si="18"/>
        <v>85848.119555132842</v>
      </c>
      <c r="G246" s="13">
        <f t="shared" si="19"/>
        <v>964.02331551463647</v>
      </c>
    </row>
    <row r="247" spans="1:7" x14ac:dyDescent="0.2">
      <c r="A247" s="1">
        <f t="shared" si="20"/>
        <v>235</v>
      </c>
      <c r="B247" s="13">
        <f t="shared" si="21"/>
        <v>85848.119555132842</v>
      </c>
      <c r="C247" s="13">
        <f t="shared" si="22"/>
        <v>500.78069740494158</v>
      </c>
      <c r="D247" s="9">
        <f t="shared" si="23"/>
        <v>463.24261810969489</v>
      </c>
      <c r="E247" s="12"/>
      <c r="F247" s="13">
        <f t="shared" si="18"/>
        <v>85384.876937023146</v>
      </c>
      <c r="G247" s="13">
        <f t="shared" si="19"/>
        <v>964.02331551463647</v>
      </c>
    </row>
    <row r="248" spans="1:7" x14ac:dyDescent="0.2">
      <c r="A248" s="1">
        <f t="shared" si="20"/>
        <v>236</v>
      </c>
      <c r="B248" s="13">
        <f t="shared" si="21"/>
        <v>85384.876937023146</v>
      </c>
      <c r="C248" s="13">
        <f t="shared" si="22"/>
        <v>498.07844879930173</v>
      </c>
      <c r="D248" s="9">
        <f t="shared" si="23"/>
        <v>465.94486671533474</v>
      </c>
      <c r="E248" s="12"/>
      <c r="F248" s="13">
        <f t="shared" si="18"/>
        <v>84918.932070307812</v>
      </c>
      <c r="G248" s="13">
        <f t="shared" si="19"/>
        <v>964.02331551463647</v>
      </c>
    </row>
    <row r="249" spans="1:7" x14ac:dyDescent="0.2">
      <c r="A249" s="1">
        <f t="shared" si="20"/>
        <v>237</v>
      </c>
      <c r="B249" s="13">
        <f t="shared" si="21"/>
        <v>84918.932070307812</v>
      </c>
      <c r="C249" s="13">
        <f t="shared" si="22"/>
        <v>495.36043707679562</v>
      </c>
      <c r="D249" s="9">
        <f t="shared" si="23"/>
        <v>468.66287843784085</v>
      </c>
      <c r="E249" s="12"/>
      <c r="F249" s="13">
        <f t="shared" si="18"/>
        <v>84450.269191869971</v>
      </c>
      <c r="G249" s="13">
        <f t="shared" si="19"/>
        <v>964.02331551463647</v>
      </c>
    </row>
    <row r="250" spans="1:7" x14ac:dyDescent="0.2">
      <c r="A250" s="1">
        <f t="shared" si="20"/>
        <v>238</v>
      </c>
      <c r="B250" s="13">
        <f t="shared" si="21"/>
        <v>84450.269191869971</v>
      </c>
      <c r="C250" s="13">
        <f t="shared" si="22"/>
        <v>492.6265702859082</v>
      </c>
      <c r="D250" s="9">
        <f t="shared" si="23"/>
        <v>471.39674522872826</v>
      </c>
      <c r="E250" s="12"/>
      <c r="F250" s="13">
        <f t="shared" si="18"/>
        <v>83978.872446641239</v>
      </c>
      <c r="G250" s="13">
        <f t="shared" si="19"/>
        <v>964.02331551463647</v>
      </c>
    </row>
    <row r="251" spans="1:7" x14ac:dyDescent="0.2">
      <c r="A251" s="1">
        <f t="shared" si="20"/>
        <v>239</v>
      </c>
      <c r="B251" s="13">
        <f t="shared" si="21"/>
        <v>83978.872446641239</v>
      </c>
      <c r="C251" s="13">
        <f t="shared" si="22"/>
        <v>489.87675593874059</v>
      </c>
      <c r="D251" s="9">
        <f t="shared" si="23"/>
        <v>474.14655957589588</v>
      </c>
      <c r="E251" s="12"/>
      <c r="F251" s="13">
        <f t="shared" si="18"/>
        <v>83504.725887065346</v>
      </c>
      <c r="G251" s="13">
        <f t="shared" si="19"/>
        <v>964.02331551463647</v>
      </c>
    </row>
    <row r="252" spans="1:7" x14ac:dyDescent="0.2">
      <c r="A252" s="1">
        <f t="shared" si="20"/>
        <v>240</v>
      </c>
      <c r="B252" s="13">
        <f t="shared" si="21"/>
        <v>83504.725887065346</v>
      </c>
      <c r="C252" s="13">
        <f t="shared" si="22"/>
        <v>487.11090100788118</v>
      </c>
      <c r="D252" s="9">
        <f t="shared" si="23"/>
        <v>476.91241450675528</v>
      </c>
      <c r="E252" s="12"/>
      <c r="F252" s="13">
        <f t="shared" si="18"/>
        <v>83027.813472558584</v>
      </c>
      <c r="G252" s="13">
        <f t="shared" si="19"/>
        <v>964.02331551463647</v>
      </c>
    </row>
    <row r="253" spans="1:7" x14ac:dyDescent="0.2">
      <c r="A253" s="1">
        <f t="shared" si="20"/>
        <v>241</v>
      </c>
      <c r="B253" s="13">
        <f t="shared" si="21"/>
        <v>83027.813472558584</v>
      </c>
      <c r="C253" s="13">
        <f t="shared" si="22"/>
        <v>484.32891192325843</v>
      </c>
      <c r="D253" s="9">
        <f t="shared" si="23"/>
        <v>479.69440359137803</v>
      </c>
      <c r="E253" s="12"/>
      <c r="F253" s="13">
        <f t="shared" si="18"/>
        <v>82548.119068967208</v>
      </c>
      <c r="G253" s="13">
        <f t="shared" si="19"/>
        <v>964.02331551463647</v>
      </c>
    </row>
    <row r="254" spans="1:7" x14ac:dyDescent="0.2">
      <c r="A254" s="1">
        <f t="shared" si="20"/>
        <v>242</v>
      </c>
      <c r="B254" s="13">
        <f t="shared" si="21"/>
        <v>82548.119068967208</v>
      </c>
      <c r="C254" s="13">
        <f t="shared" si="22"/>
        <v>481.53069456897538</v>
      </c>
      <c r="D254" s="9">
        <f t="shared" si="23"/>
        <v>482.49262094566109</v>
      </c>
      <c r="E254" s="12"/>
      <c r="F254" s="13">
        <f t="shared" si="18"/>
        <v>82065.626448021547</v>
      </c>
      <c r="G254" s="13">
        <f t="shared" si="19"/>
        <v>964.02331551463647</v>
      </c>
    </row>
    <row r="255" spans="1:7" x14ac:dyDescent="0.2">
      <c r="A255" s="1">
        <f t="shared" si="20"/>
        <v>243</v>
      </c>
      <c r="B255" s="13">
        <f t="shared" si="21"/>
        <v>82065.626448021547</v>
      </c>
      <c r="C255" s="13">
        <f t="shared" si="22"/>
        <v>478.71615428012569</v>
      </c>
      <c r="D255" s="9">
        <f t="shared" si="23"/>
        <v>485.30716123451077</v>
      </c>
      <c r="E255" s="12"/>
      <c r="F255" s="13">
        <f t="shared" si="18"/>
        <v>81580.319286787038</v>
      </c>
      <c r="G255" s="13">
        <f t="shared" si="19"/>
        <v>964.02331551463647</v>
      </c>
    </row>
    <row r="256" spans="1:7" x14ac:dyDescent="0.2">
      <c r="A256" s="1">
        <f t="shared" si="20"/>
        <v>244</v>
      </c>
      <c r="B256" s="13">
        <f t="shared" si="21"/>
        <v>81580.319286787038</v>
      </c>
      <c r="C256" s="13">
        <f t="shared" si="22"/>
        <v>475.88519583959106</v>
      </c>
      <c r="D256" s="9">
        <f t="shared" si="23"/>
        <v>488.1381196750454</v>
      </c>
      <c r="E256" s="12"/>
      <c r="F256" s="13">
        <f t="shared" si="18"/>
        <v>81092.181167111994</v>
      </c>
      <c r="G256" s="13">
        <f t="shared" si="19"/>
        <v>964.02331551463647</v>
      </c>
    </row>
    <row r="257" spans="1:7" x14ac:dyDescent="0.2">
      <c r="A257" s="1">
        <f t="shared" si="20"/>
        <v>245</v>
      </c>
      <c r="B257" s="13">
        <f t="shared" si="21"/>
        <v>81092.181167111994</v>
      </c>
      <c r="C257" s="13">
        <f t="shared" si="22"/>
        <v>473.03772347481998</v>
      </c>
      <c r="D257" s="9">
        <f t="shared" si="23"/>
        <v>490.98559203981648</v>
      </c>
      <c r="E257" s="12"/>
      <c r="F257" s="13">
        <f t="shared" si="18"/>
        <v>80601.195575072183</v>
      </c>
      <c r="G257" s="13">
        <f t="shared" si="19"/>
        <v>964.02331551463647</v>
      </c>
    </row>
    <row r="258" spans="1:7" x14ac:dyDescent="0.2">
      <c r="A258" s="1">
        <f t="shared" si="20"/>
        <v>246</v>
      </c>
      <c r="B258" s="13">
        <f t="shared" si="21"/>
        <v>80601.195575072183</v>
      </c>
      <c r="C258" s="13">
        <f t="shared" si="22"/>
        <v>470.17364085458775</v>
      </c>
      <c r="D258" s="9">
        <f t="shared" si="23"/>
        <v>493.84967466004872</v>
      </c>
      <c r="E258" s="12"/>
      <c r="F258" s="13">
        <f t="shared" si="18"/>
        <v>80107.34590041214</v>
      </c>
      <c r="G258" s="13">
        <f t="shared" si="19"/>
        <v>964.02331551463647</v>
      </c>
    </row>
    <row r="259" spans="1:7" x14ac:dyDescent="0.2">
      <c r="A259" s="1">
        <f t="shared" si="20"/>
        <v>247</v>
      </c>
      <c r="B259" s="13">
        <f t="shared" si="21"/>
        <v>80107.34590041214</v>
      </c>
      <c r="C259" s="13">
        <f t="shared" si="22"/>
        <v>467.29285108573748</v>
      </c>
      <c r="D259" s="9">
        <f t="shared" si="23"/>
        <v>496.73046442889898</v>
      </c>
      <c r="E259" s="12"/>
      <c r="F259" s="13">
        <f t="shared" si="18"/>
        <v>79610.615435983244</v>
      </c>
      <c r="G259" s="13">
        <f t="shared" si="19"/>
        <v>964.02331551463647</v>
      </c>
    </row>
    <row r="260" spans="1:7" x14ac:dyDescent="0.2">
      <c r="A260" s="1">
        <f t="shared" si="20"/>
        <v>248</v>
      </c>
      <c r="B260" s="13">
        <f t="shared" si="21"/>
        <v>79610.615435983244</v>
      </c>
      <c r="C260" s="13">
        <f t="shared" si="22"/>
        <v>464.3952567099023</v>
      </c>
      <c r="D260" s="9">
        <f t="shared" si="23"/>
        <v>499.62805880473417</v>
      </c>
      <c r="E260" s="12"/>
      <c r="F260" s="13">
        <f t="shared" si="18"/>
        <v>79110.987377178506</v>
      </c>
      <c r="G260" s="13">
        <f t="shared" si="19"/>
        <v>964.02331551463647</v>
      </c>
    </row>
    <row r="261" spans="1:7" x14ac:dyDescent="0.2">
      <c r="A261" s="1">
        <f t="shared" si="20"/>
        <v>249</v>
      </c>
      <c r="B261" s="13">
        <f t="shared" si="21"/>
        <v>79110.987377178506</v>
      </c>
      <c r="C261" s="13">
        <f t="shared" si="22"/>
        <v>461.48075970020795</v>
      </c>
      <c r="D261" s="9">
        <f t="shared" si="23"/>
        <v>502.54255581442851</v>
      </c>
      <c r="E261" s="12"/>
      <c r="F261" s="13">
        <f t="shared" si="18"/>
        <v>78608.444821364072</v>
      </c>
      <c r="G261" s="13">
        <f t="shared" si="19"/>
        <v>964.02331551463647</v>
      </c>
    </row>
    <row r="262" spans="1:7" x14ac:dyDescent="0.2">
      <c r="A262" s="1">
        <f t="shared" si="20"/>
        <v>250</v>
      </c>
      <c r="B262" s="13">
        <f t="shared" si="21"/>
        <v>78608.444821364072</v>
      </c>
      <c r="C262" s="13">
        <f t="shared" si="22"/>
        <v>458.54926145795713</v>
      </c>
      <c r="D262" s="9">
        <f t="shared" si="23"/>
        <v>505.47405405667934</v>
      </c>
      <c r="E262" s="12"/>
      <c r="F262" s="13">
        <f t="shared" si="18"/>
        <v>78102.970767307386</v>
      </c>
      <c r="G262" s="13">
        <f t="shared" si="19"/>
        <v>964.02331551463647</v>
      </c>
    </row>
    <row r="263" spans="1:7" x14ac:dyDescent="0.2">
      <c r="A263" s="1">
        <f t="shared" si="20"/>
        <v>251</v>
      </c>
      <c r="B263" s="13">
        <f t="shared" si="21"/>
        <v>78102.970767307386</v>
      </c>
      <c r="C263" s="13">
        <f t="shared" si="22"/>
        <v>455.60066280929311</v>
      </c>
      <c r="D263" s="9">
        <f t="shared" si="23"/>
        <v>508.42265270534335</v>
      </c>
      <c r="E263" s="12"/>
      <c r="F263" s="13">
        <f t="shared" si="18"/>
        <v>77594.548114602047</v>
      </c>
      <c r="G263" s="13">
        <f t="shared" si="19"/>
        <v>964.02331551463647</v>
      </c>
    </row>
    <row r="264" spans="1:7" x14ac:dyDescent="0.2">
      <c r="A264" s="1">
        <f t="shared" si="20"/>
        <v>252</v>
      </c>
      <c r="B264" s="13">
        <f t="shared" si="21"/>
        <v>77594.548114602047</v>
      </c>
      <c r="C264" s="13">
        <f t="shared" si="22"/>
        <v>452.6348640018453</v>
      </c>
      <c r="D264" s="9">
        <f t="shared" si="23"/>
        <v>511.38845151279116</v>
      </c>
      <c r="E264" s="12"/>
      <c r="F264" s="13">
        <f t="shared" si="18"/>
        <v>77083.15966308926</v>
      </c>
      <c r="G264" s="13">
        <f t="shared" si="19"/>
        <v>964.02331551463647</v>
      </c>
    </row>
    <row r="265" spans="1:7" x14ac:dyDescent="0.2">
      <c r="A265" s="1">
        <f t="shared" si="20"/>
        <v>253</v>
      </c>
      <c r="B265" s="13">
        <f t="shared" si="21"/>
        <v>77083.15966308926</v>
      </c>
      <c r="C265" s="13">
        <f t="shared" si="22"/>
        <v>449.65176470135401</v>
      </c>
      <c r="D265" s="9">
        <f t="shared" si="23"/>
        <v>514.37155081328251</v>
      </c>
      <c r="E265" s="12"/>
      <c r="F265" s="13">
        <f t="shared" si="18"/>
        <v>76568.788112275972</v>
      </c>
      <c r="G265" s="13">
        <f t="shared" si="19"/>
        <v>964.02331551463658</v>
      </c>
    </row>
    <row r="266" spans="1:7" x14ac:dyDescent="0.2">
      <c r="A266" s="1">
        <f t="shared" si="20"/>
        <v>254</v>
      </c>
      <c r="B266" s="13">
        <f t="shared" si="21"/>
        <v>76568.788112275972</v>
      </c>
      <c r="C266" s="13">
        <f t="shared" si="22"/>
        <v>446.65126398827653</v>
      </c>
      <c r="D266" s="9">
        <f t="shared" si="23"/>
        <v>517.37205152635988</v>
      </c>
      <c r="E266" s="12"/>
      <c r="F266" s="13">
        <f t="shared" si="18"/>
        <v>76051.416060749616</v>
      </c>
      <c r="G266" s="13">
        <f t="shared" si="19"/>
        <v>964.02331551463635</v>
      </c>
    </row>
    <row r="267" spans="1:7" x14ac:dyDescent="0.2">
      <c r="A267" s="1">
        <f t="shared" si="20"/>
        <v>255</v>
      </c>
      <c r="B267" s="13">
        <f t="shared" si="21"/>
        <v>76051.416060749616</v>
      </c>
      <c r="C267" s="13">
        <f t="shared" si="22"/>
        <v>443.63326035437279</v>
      </c>
      <c r="D267" s="9">
        <f t="shared" si="23"/>
        <v>520.39005516026373</v>
      </c>
      <c r="E267" s="12"/>
      <c r="F267" s="13">
        <f t="shared" si="18"/>
        <v>75531.026005589345</v>
      </c>
      <c r="G267" s="13">
        <f t="shared" si="19"/>
        <v>964.02331551463658</v>
      </c>
    </row>
    <row r="268" spans="1:7" x14ac:dyDescent="0.2">
      <c r="A268" s="1">
        <f t="shared" si="20"/>
        <v>256</v>
      </c>
      <c r="B268" s="13">
        <f t="shared" si="21"/>
        <v>75531.026005589345</v>
      </c>
      <c r="C268" s="13">
        <f t="shared" si="22"/>
        <v>440.59765169927118</v>
      </c>
      <c r="D268" s="9">
        <f t="shared" si="23"/>
        <v>523.42566381536528</v>
      </c>
      <c r="E268" s="12"/>
      <c r="F268" s="13">
        <f t="shared" si="18"/>
        <v>75007.600341773985</v>
      </c>
      <c r="G268" s="13">
        <f t="shared" si="19"/>
        <v>964.02331551463647</v>
      </c>
    </row>
    <row r="269" spans="1:7" x14ac:dyDescent="0.2">
      <c r="A269" s="1">
        <f t="shared" si="20"/>
        <v>257</v>
      </c>
      <c r="B269" s="13">
        <f t="shared" si="21"/>
        <v>75007.600341773985</v>
      </c>
      <c r="C269" s="13">
        <f t="shared" si="22"/>
        <v>437.54433532701495</v>
      </c>
      <c r="D269" s="9">
        <f t="shared" si="23"/>
        <v>526.47898018762157</v>
      </c>
      <c r="E269" s="12"/>
      <c r="F269" s="13">
        <f t="shared" si="18"/>
        <v>74481.121361586367</v>
      </c>
      <c r="G269" s="13">
        <f t="shared" si="19"/>
        <v>964.02331551463658</v>
      </c>
    </row>
    <row r="270" spans="1:7" x14ac:dyDescent="0.2">
      <c r="A270" s="1">
        <f t="shared" si="20"/>
        <v>258</v>
      </c>
      <c r="B270" s="13">
        <f t="shared" si="21"/>
        <v>74481.121361586367</v>
      </c>
      <c r="C270" s="13">
        <f t="shared" si="22"/>
        <v>434.47320794258718</v>
      </c>
      <c r="D270" s="9">
        <f t="shared" si="23"/>
        <v>529.55010757204923</v>
      </c>
      <c r="E270" s="12"/>
      <c r="F270" s="13">
        <f t="shared" ref="F270:F333" si="24">B270-D270-E270</f>
        <v>73951.571254014314</v>
      </c>
      <c r="G270" s="13">
        <f t="shared" ref="G270:G333" si="25">SUM(C270:E270)</f>
        <v>964.02331551463635</v>
      </c>
    </row>
    <row r="271" spans="1:7" x14ac:dyDescent="0.2">
      <c r="A271" s="1">
        <f t="shared" ref="A271:A334" si="26">A270+1</f>
        <v>259</v>
      </c>
      <c r="B271" s="13">
        <f t="shared" ref="B271:B334" si="27">F270</f>
        <v>73951.571254014314</v>
      </c>
      <c r="C271" s="13">
        <f t="shared" ref="C271:C334" si="28">B271*(B$7/12)</f>
        <v>431.38416564841685</v>
      </c>
      <c r="D271" s="9">
        <f t="shared" ref="D271:D334" si="29">B$9-C271</f>
        <v>532.63914986621967</v>
      </c>
      <c r="E271" s="12"/>
      <c r="F271" s="13">
        <f t="shared" si="24"/>
        <v>73418.932104148087</v>
      </c>
      <c r="G271" s="13">
        <f t="shared" si="25"/>
        <v>964.02331551463658</v>
      </c>
    </row>
    <row r="272" spans="1:7" x14ac:dyDescent="0.2">
      <c r="A272" s="1">
        <f t="shared" si="26"/>
        <v>260</v>
      </c>
      <c r="B272" s="13">
        <f t="shared" si="27"/>
        <v>73418.932104148087</v>
      </c>
      <c r="C272" s="13">
        <f t="shared" si="28"/>
        <v>428.27710394086387</v>
      </c>
      <c r="D272" s="9">
        <f t="shared" si="29"/>
        <v>535.7462115737726</v>
      </c>
      <c r="E272" s="12"/>
      <c r="F272" s="13">
        <f t="shared" si="24"/>
        <v>72883.185892574314</v>
      </c>
      <c r="G272" s="13">
        <f t="shared" si="25"/>
        <v>964.02331551463647</v>
      </c>
    </row>
    <row r="273" spans="1:7" x14ac:dyDescent="0.2">
      <c r="A273" s="1">
        <f t="shared" si="26"/>
        <v>261</v>
      </c>
      <c r="B273" s="13">
        <f t="shared" si="27"/>
        <v>72883.185892574314</v>
      </c>
      <c r="C273" s="13">
        <f t="shared" si="28"/>
        <v>425.15191770668355</v>
      </c>
      <c r="D273" s="9">
        <f t="shared" si="29"/>
        <v>538.87139780795292</v>
      </c>
      <c r="E273" s="12"/>
      <c r="F273" s="13">
        <f t="shared" si="24"/>
        <v>72344.314494766368</v>
      </c>
      <c r="G273" s="13">
        <f t="shared" si="25"/>
        <v>964.02331551463647</v>
      </c>
    </row>
    <row r="274" spans="1:7" x14ac:dyDescent="0.2">
      <c r="A274" s="1">
        <f t="shared" si="26"/>
        <v>262</v>
      </c>
      <c r="B274" s="13">
        <f t="shared" si="27"/>
        <v>72344.314494766368</v>
      </c>
      <c r="C274" s="13">
        <f t="shared" si="28"/>
        <v>422.00850121947047</v>
      </c>
      <c r="D274" s="9">
        <f t="shared" si="29"/>
        <v>542.01481429516593</v>
      </c>
      <c r="E274" s="12"/>
      <c r="F274" s="13">
        <f t="shared" si="24"/>
        <v>71802.299680471202</v>
      </c>
      <c r="G274" s="13">
        <f t="shared" si="25"/>
        <v>964.02331551463635</v>
      </c>
    </row>
    <row r="275" spans="1:7" x14ac:dyDescent="0.2">
      <c r="A275" s="1">
        <f t="shared" si="26"/>
        <v>263</v>
      </c>
      <c r="B275" s="13">
        <f t="shared" si="27"/>
        <v>71802.299680471202</v>
      </c>
      <c r="C275" s="13">
        <f t="shared" si="28"/>
        <v>418.84674813608206</v>
      </c>
      <c r="D275" s="9">
        <f t="shared" si="29"/>
        <v>545.17656737855441</v>
      </c>
      <c r="E275" s="12"/>
      <c r="F275" s="13">
        <f t="shared" si="24"/>
        <v>71257.123113092646</v>
      </c>
      <c r="G275" s="13">
        <f t="shared" si="25"/>
        <v>964.02331551463647</v>
      </c>
    </row>
    <row r="276" spans="1:7" x14ac:dyDescent="0.2">
      <c r="A276" s="1">
        <f t="shared" si="26"/>
        <v>264</v>
      </c>
      <c r="B276" s="13">
        <f t="shared" si="27"/>
        <v>71257.123113092646</v>
      </c>
      <c r="C276" s="13">
        <f t="shared" si="28"/>
        <v>415.66655149304046</v>
      </c>
      <c r="D276" s="9">
        <f t="shared" si="29"/>
        <v>548.35676402159606</v>
      </c>
      <c r="E276" s="12"/>
      <c r="F276" s="13">
        <f t="shared" si="24"/>
        <v>70708.766349071055</v>
      </c>
      <c r="G276" s="13">
        <f t="shared" si="25"/>
        <v>964.02331551463658</v>
      </c>
    </row>
    <row r="277" spans="1:7" x14ac:dyDescent="0.2">
      <c r="A277" s="1">
        <f t="shared" si="26"/>
        <v>265</v>
      </c>
      <c r="B277" s="13">
        <f t="shared" si="27"/>
        <v>70708.766349071055</v>
      </c>
      <c r="C277" s="13">
        <f t="shared" si="28"/>
        <v>412.46780370291452</v>
      </c>
      <c r="D277" s="9">
        <f t="shared" si="29"/>
        <v>551.555511811722</v>
      </c>
      <c r="E277" s="12"/>
      <c r="F277" s="13">
        <f t="shared" si="24"/>
        <v>70157.210837259336</v>
      </c>
      <c r="G277" s="13">
        <f t="shared" si="25"/>
        <v>964.02331551463658</v>
      </c>
    </row>
    <row r="278" spans="1:7" x14ac:dyDescent="0.2">
      <c r="A278" s="1">
        <f t="shared" si="26"/>
        <v>266</v>
      </c>
      <c r="B278" s="13">
        <f t="shared" si="27"/>
        <v>70157.210837259336</v>
      </c>
      <c r="C278" s="13">
        <f t="shared" si="28"/>
        <v>409.25039655067945</v>
      </c>
      <c r="D278" s="9">
        <f t="shared" si="29"/>
        <v>554.77291896395695</v>
      </c>
      <c r="E278" s="12"/>
      <c r="F278" s="13">
        <f t="shared" si="24"/>
        <v>69602.437918295385</v>
      </c>
      <c r="G278" s="13">
        <f t="shared" si="25"/>
        <v>964.02331551463635</v>
      </c>
    </row>
    <row r="279" spans="1:7" x14ac:dyDescent="0.2">
      <c r="A279" s="1">
        <f t="shared" si="26"/>
        <v>267</v>
      </c>
      <c r="B279" s="13">
        <f t="shared" si="27"/>
        <v>69602.437918295385</v>
      </c>
      <c r="C279" s="13">
        <f t="shared" si="28"/>
        <v>406.01422119005645</v>
      </c>
      <c r="D279" s="9">
        <f t="shared" si="29"/>
        <v>558.00909432458002</v>
      </c>
      <c r="E279" s="12"/>
      <c r="F279" s="13">
        <f t="shared" si="24"/>
        <v>69044.428823970811</v>
      </c>
      <c r="G279" s="13">
        <f t="shared" si="25"/>
        <v>964.02331551463647</v>
      </c>
    </row>
    <row r="280" spans="1:7" x14ac:dyDescent="0.2">
      <c r="A280" s="1">
        <f t="shared" si="26"/>
        <v>268</v>
      </c>
      <c r="B280" s="13">
        <f t="shared" si="27"/>
        <v>69044.428823970811</v>
      </c>
      <c r="C280" s="13">
        <f t="shared" si="28"/>
        <v>402.75916813982974</v>
      </c>
      <c r="D280" s="9">
        <f t="shared" si="29"/>
        <v>561.26414737480673</v>
      </c>
      <c r="E280" s="12"/>
      <c r="F280" s="13">
        <f t="shared" si="24"/>
        <v>68483.164676596003</v>
      </c>
      <c r="G280" s="13">
        <f t="shared" si="25"/>
        <v>964.02331551463647</v>
      </c>
    </row>
    <row r="281" spans="1:7" x14ac:dyDescent="0.2">
      <c r="A281" s="1">
        <f t="shared" si="26"/>
        <v>269</v>
      </c>
      <c r="B281" s="13">
        <f t="shared" si="27"/>
        <v>68483.164676596003</v>
      </c>
      <c r="C281" s="13">
        <f t="shared" si="28"/>
        <v>399.48512728014339</v>
      </c>
      <c r="D281" s="9">
        <f t="shared" si="29"/>
        <v>564.53818823449308</v>
      </c>
      <c r="E281" s="12"/>
      <c r="F281" s="13">
        <f t="shared" si="24"/>
        <v>67918.626488361508</v>
      </c>
      <c r="G281" s="13">
        <f t="shared" si="25"/>
        <v>964.02331551463647</v>
      </c>
    </row>
    <row r="282" spans="1:7" x14ac:dyDescent="0.2">
      <c r="A282" s="1">
        <f t="shared" si="26"/>
        <v>270</v>
      </c>
      <c r="B282" s="13">
        <f t="shared" si="27"/>
        <v>67918.626488361508</v>
      </c>
      <c r="C282" s="13">
        <f t="shared" si="28"/>
        <v>396.19198784877545</v>
      </c>
      <c r="D282" s="9">
        <f t="shared" si="29"/>
        <v>567.83132766586095</v>
      </c>
      <c r="E282" s="12"/>
      <c r="F282" s="13">
        <f t="shared" si="24"/>
        <v>67350.795160695649</v>
      </c>
      <c r="G282" s="13">
        <f t="shared" si="25"/>
        <v>964.02331551463635</v>
      </c>
    </row>
    <row r="283" spans="1:7" x14ac:dyDescent="0.2">
      <c r="A283" s="1">
        <f t="shared" si="26"/>
        <v>271</v>
      </c>
      <c r="B283" s="13">
        <f t="shared" si="27"/>
        <v>67350.795160695649</v>
      </c>
      <c r="C283" s="13">
        <f t="shared" si="28"/>
        <v>392.87963843739129</v>
      </c>
      <c r="D283" s="9">
        <f t="shared" si="29"/>
        <v>571.14367707724523</v>
      </c>
      <c r="E283" s="12"/>
      <c r="F283" s="13">
        <f t="shared" si="24"/>
        <v>66779.651483618407</v>
      </c>
      <c r="G283" s="13">
        <f t="shared" si="25"/>
        <v>964.02331551463658</v>
      </c>
    </row>
    <row r="284" spans="1:7" x14ac:dyDescent="0.2">
      <c r="A284" s="1">
        <f t="shared" si="26"/>
        <v>272</v>
      </c>
      <c r="B284" s="13">
        <f t="shared" si="27"/>
        <v>66779.651483618407</v>
      </c>
      <c r="C284" s="13">
        <f t="shared" si="28"/>
        <v>389.54796698777403</v>
      </c>
      <c r="D284" s="9">
        <f t="shared" si="29"/>
        <v>574.47534852686249</v>
      </c>
      <c r="E284" s="12"/>
      <c r="F284" s="13">
        <f t="shared" si="24"/>
        <v>66205.176135091548</v>
      </c>
      <c r="G284" s="13">
        <f t="shared" si="25"/>
        <v>964.02331551463658</v>
      </c>
    </row>
    <row r="285" spans="1:7" x14ac:dyDescent="0.2">
      <c r="A285" s="1">
        <f t="shared" si="26"/>
        <v>273</v>
      </c>
      <c r="B285" s="13">
        <f t="shared" si="27"/>
        <v>66205.176135091548</v>
      </c>
      <c r="C285" s="13">
        <f t="shared" si="28"/>
        <v>386.19686078803403</v>
      </c>
      <c r="D285" s="9">
        <f t="shared" si="29"/>
        <v>577.82645472660238</v>
      </c>
      <c r="E285" s="12"/>
      <c r="F285" s="13">
        <f t="shared" si="24"/>
        <v>65627.349680364947</v>
      </c>
      <c r="G285" s="13">
        <f t="shared" si="25"/>
        <v>964.02331551463635</v>
      </c>
    </row>
    <row r="286" spans="1:7" x14ac:dyDescent="0.2">
      <c r="A286" s="1">
        <f t="shared" si="26"/>
        <v>274</v>
      </c>
      <c r="B286" s="13">
        <f t="shared" si="27"/>
        <v>65627.349680364947</v>
      </c>
      <c r="C286" s="13">
        <f t="shared" si="28"/>
        <v>382.82620646879553</v>
      </c>
      <c r="D286" s="9">
        <f t="shared" si="29"/>
        <v>581.19710904584099</v>
      </c>
      <c r="E286" s="12"/>
      <c r="F286" s="13">
        <f t="shared" si="24"/>
        <v>65046.152571319108</v>
      </c>
      <c r="G286" s="13">
        <f t="shared" si="25"/>
        <v>964.02331551463658</v>
      </c>
    </row>
    <row r="287" spans="1:7" x14ac:dyDescent="0.2">
      <c r="A287" s="1">
        <f t="shared" si="26"/>
        <v>275</v>
      </c>
      <c r="B287" s="13">
        <f t="shared" si="27"/>
        <v>65046.152571319108</v>
      </c>
      <c r="C287" s="13">
        <f t="shared" si="28"/>
        <v>379.43588999936151</v>
      </c>
      <c r="D287" s="9">
        <f t="shared" si="29"/>
        <v>584.58742551527496</v>
      </c>
      <c r="E287" s="12"/>
      <c r="F287" s="13">
        <f t="shared" si="24"/>
        <v>64461.565145803834</v>
      </c>
      <c r="G287" s="13">
        <f t="shared" si="25"/>
        <v>964.02331551463647</v>
      </c>
    </row>
    <row r="288" spans="1:7" x14ac:dyDescent="0.2">
      <c r="A288" s="1">
        <f t="shared" si="26"/>
        <v>276</v>
      </c>
      <c r="B288" s="13">
        <f t="shared" si="27"/>
        <v>64461.565145803834</v>
      </c>
      <c r="C288" s="13">
        <f t="shared" si="28"/>
        <v>376.02579668385573</v>
      </c>
      <c r="D288" s="9">
        <f t="shared" si="29"/>
        <v>587.99751883078079</v>
      </c>
      <c r="E288" s="12"/>
      <c r="F288" s="13">
        <f t="shared" si="24"/>
        <v>63873.567626973054</v>
      </c>
      <c r="G288" s="13">
        <f t="shared" si="25"/>
        <v>964.02331551463658</v>
      </c>
    </row>
    <row r="289" spans="1:7" x14ac:dyDescent="0.2">
      <c r="A289" s="1">
        <f t="shared" si="26"/>
        <v>277</v>
      </c>
      <c r="B289" s="13">
        <f t="shared" si="27"/>
        <v>63873.567626973054</v>
      </c>
      <c r="C289" s="13">
        <f t="shared" si="28"/>
        <v>372.59581115734284</v>
      </c>
      <c r="D289" s="9">
        <f t="shared" si="29"/>
        <v>591.42750435729363</v>
      </c>
      <c r="E289" s="12"/>
      <c r="F289" s="13">
        <f t="shared" si="24"/>
        <v>63282.140122615761</v>
      </c>
      <c r="G289" s="13">
        <f t="shared" si="25"/>
        <v>964.02331551463647</v>
      </c>
    </row>
    <row r="290" spans="1:7" x14ac:dyDescent="0.2">
      <c r="A290" s="1">
        <f t="shared" si="26"/>
        <v>278</v>
      </c>
      <c r="B290" s="13">
        <f t="shared" si="27"/>
        <v>63282.140122615761</v>
      </c>
      <c r="C290" s="13">
        <f t="shared" si="28"/>
        <v>369.14581738192527</v>
      </c>
      <c r="D290" s="9">
        <f t="shared" si="29"/>
        <v>594.87749813271125</v>
      </c>
      <c r="E290" s="12"/>
      <c r="F290" s="13">
        <f t="shared" si="24"/>
        <v>62687.262624483054</v>
      </c>
      <c r="G290" s="13">
        <f t="shared" si="25"/>
        <v>964.02331551463658</v>
      </c>
    </row>
    <row r="291" spans="1:7" x14ac:dyDescent="0.2">
      <c r="A291" s="1">
        <f t="shared" si="26"/>
        <v>279</v>
      </c>
      <c r="B291" s="13">
        <f t="shared" si="27"/>
        <v>62687.262624483054</v>
      </c>
      <c r="C291" s="13">
        <f t="shared" si="28"/>
        <v>365.67569864281785</v>
      </c>
      <c r="D291" s="9">
        <f t="shared" si="29"/>
        <v>598.34761687181867</v>
      </c>
      <c r="E291" s="12"/>
      <c r="F291" s="13">
        <f t="shared" si="24"/>
        <v>62088.915007611235</v>
      </c>
      <c r="G291" s="13">
        <f t="shared" si="25"/>
        <v>964.02331551463658</v>
      </c>
    </row>
    <row r="292" spans="1:7" x14ac:dyDescent="0.2">
      <c r="A292" s="1">
        <f t="shared" si="26"/>
        <v>280</v>
      </c>
      <c r="B292" s="13">
        <f t="shared" si="27"/>
        <v>62088.915007611235</v>
      </c>
      <c r="C292" s="13">
        <f t="shared" si="28"/>
        <v>362.18533754439886</v>
      </c>
      <c r="D292" s="9">
        <f t="shared" si="29"/>
        <v>601.8379779702376</v>
      </c>
      <c r="E292" s="12"/>
      <c r="F292" s="13">
        <f t="shared" si="24"/>
        <v>61487.077029640997</v>
      </c>
      <c r="G292" s="13">
        <f t="shared" si="25"/>
        <v>964.02331551463647</v>
      </c>
    </row>
    <row r="293" spans="1:7" x14ac:dyDescent="0.2">
      <c r="A293" s="1">
        <f t="shared" si="26"/>
        <v>281</v>
      </c>
      <c r="B293" s="13">
        <f t="shared" si="27"/>
        <v>61487.077029640997</v>
      </c>
      <c r="C293" s="13">
        <f t="shared" si="28"/>
        <v>358.67461600623915</v>
      </c>
      <c r="D293" s="9">
        <f t="shared" si="29"/>
        <v>605.34869950839732</v>
      </c>
      <c r="E293" s="12"/>
      <c r="F293" s="13">
        <f t="shared" si="24"/>
        <v>60881.728330132602</v>
      </c>
      <c r="G293" s="13">
        <f t="shared" si="25"/>
        <v>964.02331551463647</v>
      </c>
    </row>
    <row r="294" spans="1:7" x14ac:dyDescent="0.2">
      <c r="A294" s="1">
        <f t="shared" si="26"/>
        <v>282</v>
      </c>
      <c r="B294" s="13">
        <f t="shared" si="27"/>
        <v>60881.728330132602</v>
      </c>
      <c r="C294" s="13">
        <f t="shared" si="28"/>
        <v>355.14341525910686</v>
      </c>
      <c r="D294" s="9">
        <f t="shared" si="29"/>
        <v>608.87990025552961</v>
      </c>
      <c r="E294" s="12"/>
      <c r="F294" s="13">
        <f t="shared" si="24"/>
        <v>60272.848429877071</v>
      </c>
      <c r="G294" s="13">
        <f t="shared" si="25"/>
        <v>964.02331551463647</v>
      </c>
    </row>
    <row r="295" spans="1:7" x14ac:dyDescent="0.2">
      <c r="A295" s="1">
        <f t="shared" si="26"/>
        <v>283</v>
      </c>
      <c r="B295" s="13">
        <f t="shared" si="27"/>
        <v>60272.848429877071</v>
      </c>
      <c r="C295" s="13">
        <f t="shared" si="28"/>
        <v>351.5916158409496</v>
      </c>
      <c r="D295" s="9">
        <f t="shared" si="29"/>
        <v>612.43169967368681</v>
      </c>
      <c r="E295" s="12"/>
      <c r="F295" s="13">
        <f t="shared" si="24"/>
        <v>59660.416730203382</v>
      </c>
      <c r="G295" s="13">
        <f t="shared" si="25"/>
        <v>964.02331551463635</v>
      </c>
    </row>
    <row r="296" spans="1:7" x14ac:dyDescent="0.2">
      <c r="A296" s="1">
        <f t="shared" si="26"/>
        <v>284</v>
      </c>
      <c r="B296" s="13">
        <f t="shared" si="27"/>
        <v>59660.416730203382</v>
      </c>
      <c r="C296" s="13">
        <f t="shared" si="28"/>
        <v>348.01909759285309</v>
      </c>
      <c r="D296" s="9">
        <f t="shared" si="29"/>
        <v>616.00421792178338</v>
      </c>
      <c r="E296" s="12"/>
      <c r="F296" s="13">
        <f t="shared" si="24"/>
        <v>59044.412512281597</v>
      </c>
      <c r="G296" s="13">
        <f t="shared" si="25"/>
        <v>964.02331551463647</v>
      </c>
    </row>
    <row r="297" spans="1:7" x14ac:dyDescent="0.2">
      <c r="A297" s="1">
        <f t="shared" si="26"/>
        <v>285</v>
      </c>
      <c r="B297" s="13">
        <f t="shared" si="27"/>
        <v>59044.412512281597</v>
      </c>
      <c r="C297" s="13">
        <f t="shared" si="28"/>
        <v>344.42573965497598</v>
      </c>
      <c r="D297" s="9">
        <f t="shared" si="29"/>
        <v>619.59757585966054</v>
      </c>
      <c r="E297" s="12"/>
      <c r="F297" s="13">
        <f t="shared" si="24"/>
        <v>58424.814936421935</v>
      </c>
      <c r="G297" s="13">
        <f t="shared" si="25"/>
        <v>964.02331551463658</v>
      </c>
    </row>
    <row r="298" spans="1:7" x14ac:dyDescent="0.2">
      <c r="A298" s="1">
        <f t="shared" si="26"/>
        <v>286</v>
      </c>
      <c r="B298" s="13">
        <f t="shared" si="27"/>
        <v>58424.814936421935</v>
      </c>
      <c r="C298" s="13">
        <f t="shared" si="28"/>
        <v>340.81142046246129</v>
      </c>
      <c r="D298" s="9">
        <f t="shared" si="29"/>
        <v>623.21189505217512</v>
      </c>
      <c r="E298" s="12"/>
      <c r="F298" s="13">
        <f t="shared" si="24"/>
        <v>57801.603041369759</v>
      </c>
      <c r="G298" s="13">
        <f t="shared" si="25"/>
        <v>964.02331551463635</v>
      </c>
    </row>
    <row r="299" spans="1:7" x14ac:dyDescent="0.2">
      <c r="A299" s="1">
        <f t="shared" si="26"/>
        <v>287</v>
      </c>
      <c r="B299" s="13">
        <f t="shared" si="27"/>
        <v>57801.603041369759</v>
      </c>
      <c r="C299" s="13">
        <f t="shared" si="28"/>
        <v>337.17601774132362</v>
      </c>
      <c r="D299" s="9">
        <f t="shared" si="29"/>
        <v>626.8472977733129</v>
      </c>
      <c r="E299" s="12"/>
      <c r="F299" s="13">
        <f t="shared" si="24"/>
        <v>57174.755743596448</v>
      </c>
      <c r="G299" s="13">
        <f t="shared" si="25"/>
        <v>964.02331551463658</v>
      </c>
    </row>
    <row r="300" spans="1:7" x14ac:dyDescent="0.2">
      <c r="A300" s="1">
        <f t="shared" si="26"/>
        <v>288</v>
      </c>
      <c r="B300" s="13">
        <f t="shared" si="27"/>
        <v>57174.755743596448</v>
      </c>
      <c r="C300" s="13">
        <f t="shared" si="28"/>
        <v>333.51940850431265</v>
      </c>
      <c r="D300" s="9">
        <f t="shared" si="29"/>
        <v>630.50390701032381</v>
      </c>
      <c r="E300" s="12"/>
      <c r="F300" s="13">
        <f t="shared" si="24"/>
        <v>56544.251836586125</v>
      </c>
      <c r="G300" s="13">
        <f t="shared" si="25"/>
        <v>964.02331551463647</v>
      </c>
    </row>
    <row r="301" spans="1:7" x14ac:dyDescent="0.2">
      <c r="A301" s="1">
        <f t="shared" si="26"/>
        <v>289</v>
      </c>
      <c r="B301" s="13">
        <f t="shared" si="27"/>
        <v>56544.251836586125</v>
      </c>
      <c r="C301" s="13">
        <f t="shared" si="28"/>
        <v>329.84146904675242</v>
      </c>
      <c r="D301" s="9">
        <f t="shared" si="29"/>
        <v>634.18184646788404</v>
      </c>
      <c r="E301" s="12"/>
      <c r="F301" s="13">
        <f t="shared" si="24"/>
        <v>55910.069990118238</v>
      </c>
      <c r="G301" s="13">
        <f t="shared" si="25"/>
        <v>964.02331551463647</v>
      </c>
    </row>
    <row r="302" spans="1:7" x14ac:dyDescent="0.2">
      <c r="A302" s="1">
        <f t="shared" si="26"/>
        <v>290</v>
      </c>
      <c r="B302" s="13">
        <f t="shared" si="27"/>
        <v>55910.069990118238</v>
      </c>
      <c r="C302" s="13">
        <f t="shared" si="28"/>
        <v>326.14207494235643</v>
      </c>
      <c r="D302" s="9">
        <f t="shared" si="29"/>
        <v>637.88124057228003</v>
      </c>
      <c r="E302" s="12"/>
      <c r="F302" s="13">
        <f t="shared" si="24"/>
        <v>55272.18874954596</v>
      </c>
      <c r="G302" s="13">
        <f t="shared" si="25"/>
        <v>964.02331551463647</v>
      </c>
    </row>
    <row r="303" spans="1:7" x14ac:dyDescent="0.2">
      <c r="A303" s="1">
        <f t="shared" si="26"/>
        <v>291</v>
      </c>
      <c r="B303" s="13">
        <f t="shared" si="27"/>
        <v>55272.18874954596</v>
      </c>
      <c r="C303" s="13">
        <f t="shared" si="28"/>
        <v>322.42110103901814</v>
      </c>
      <c r="D303" s="9">
        <f t="shared" si="29"/>
        <v>641.60221447561833</v>
      </c>
      <c r="E303" s="12"/>
      <c r="F303" s="13">
        <f t="shared" si="24"/>
        <v>54630.586535070339</v>
      </c>
      <c r="G303" s="13">
        <f t="shared" si="25"/>
        <v>964.02331551463647</v>
      </c>
    </row>
    <row r="304" spans="1:7" x14ac:dyDescent="0.2">
      <c r="A304" s="1">
        <f t="shared" si="26"/>
        <v>292</v>
      </c>
      <c r="B304" s="13">
        <f t="shared" si="27"/>
        <v>54630.586535070339</v>
      </c>
      <c r="C304" s="13">
        <f t="shared" si="28"/>
        <v>318.67842145457701</v>
      </c>
      <c r="D304" s="9">
        <f t="shared" si="29"/>
        <v>645.34489406005946</v>
      </c>
      <c r="E304" s="12"/>
      <c r="F304" s="13">
        <f t="shared" si="24"/>
        <v>53985.241641010281</v>
      </c>
      <c r="G304" s="13">
        <f t="shared" si="25"/>
        <v>964.02331551463647</v>
      </c>
    </row>
    <row r="305" spans="1:7" x14ac:dyDescent="0.2">
      <c r="A305" s="1">
        <f t="shared" si="26"/>
        <v>293</v>
      </c>
      <c r="B305" s="13">
        <f t="shared" si="27"/>
        <v>53985.241641010281</v>
      </c>
      <c r="C305" s="13">
        <f t="shared" si="28"/>
        <v>314.91390957255999</v>
      </c>
      <c r="D305" s="9">
        <f t="shared" si="29"/>
        <v>649.10940594207648</v>
      </c>
      <c r="E305" s="12"/>
      <c r="F305" s="13">
        <f t="shared" si="24"/>
        <v>53336.132235068202</v>
      </c>
      <c r="G305" s="13">
        <f t="shared" si="25"/>
        <v>964.02331551463647</v>
      </c>
    </row>
    <row r="306" spans="1:7" x14ac:dyDescent="0.2">
      <c r="A306" s="1">
        <f t="shared" si="26"/>
        <v>294</v>
      </c>
      <c r="B306" s="13">
        <f t="shared" si="27"/>
        <v>53336.132235068202</v>
      </c>
      <c r="C306" s="13">
        <f t="shared" si="28"/>
        <v>311.12743803789783</v>
      </c>
      <c r="D306" s="9">
        <f t="shared" si="29"/>
        <v>652.89587747673863</v>
      </c>
      <c r="E306" s="12"/>
      <c r="F306" s="13">
        <f t="shared" si="24"/>
        <v>52683.236357591464</v>
      </c>
      <c r="G306" s="13">
        <f t="shared" si="25"/>
        <v>964.02331551463647</v>
      </c>
    </row>
    <row r="307" spans="1:7" x14ac:dyDescent="0.2">
      <c r="A307" s="1">
        <f t="shared" si="26"/>
        <v>295</v>
      </c>
      <c r="B307" s="13">
        <f t="shared" si="27"/>
        <v>52683.236357591464</v>
      </c>
      <c r="C307" s="13">
        <f t="shared" si="28"/>
        <v>307.31887875261691</v>
      </c>
      <c r="D307" s="9">
        <f t="shared" si="29"/>
        <v>656.70443676201955</v>
      </c>
      <c r="E307" s="12"/>
      <c r="F307" s="13">
        <f t="shared" si="24"/>
        <v>52026.531920829446</v>
      </c>
      <c r="G307" s="13">
        <f t="shared" si="25"/>
        <v>964.02331551463647</v>
      </c>
    </row>
    <row r="308" spans="1:7" x14ac:dyDescent="0.2">
      <c r="A308" s="1">
        <f t="shared" si="26"/>
        <v>296</v>
      </c>
      <c r="B308" s="13">
        <f t="shared" si="27"/>
        <v>52026.531920829446</v>
      </c>
      <c r="C308" s="13">
        <f t="shared" si="28"/>
        <v>303.48810287150513</v>
      </c>
      <c r="D308" s="9">
        <f t="shared" si="29"/>
        <v>660.53521264313133</v>
      </c>
      <c r="E308" s="12"/>
      <c r="F308" s="13">
        <f t="shared" si="24"/>
        <v>51365.996708186314</v>
      </c>
      <c r="G308" s="13">
        <f t="shared" si="25"/>
        <v>964.02331551463647</v>
      </c>
    </row>
    <row r="309" spans="1:7" x14ac:dyDescent="0.2">
      <c r="A309" s="1">
        <f t="shared" si="26"/>
        <v>297</v>
      </c>
      <c r="B309" s="13">
        <f t="shared" si="27"/>
        <v>51365.996708186314</v>
      </c>
      <c r="C309" s="13">
        <f t="shared" si="28"/>
        <v>299.63498079775349</v>
      </c>
      <c r="D309" s="9">
        <f t="shared" si="29"/>
        <v>664.38833471688304</v>
      </c>
      <c r="E309" s="12"/>
      <c r="F309" s="13">
        <f t="shared" si="24"/>
        <v>50701.608373469433</v>
      </c>
      <c r="G309" s="13">
        <f t="shared" si="25"/>
        <v>964.02331551463658</v>
      </c>
    </row>
    <row r="310" spans="1:7" x14ac:dyDescent="0.2">
      <c r="A310" s="1">
        <f t="shared" si="26"/>
        <v>298</v>
      </c>
      <c r="B310" s="13">
        <f t="shared" si="27"/>
        <v>50701.608373469433</v>
      </c>
      <c r="C310" s="13">
        <f t="shared" si="28"/>
        <v>295.75938217857168</v>
      </c>
      <c r="D310" s="9">
        <f t="shared" si="29"/>
        <v>668.26393333606484</v>
      </c>
      <c r="E310" s="12"/>
      <c r="F310" s="13">
        <f t="shared" si="24"/>
        <v>50033.344440133369</v>
      </c>
      <c r="G310" s="13">
        <f t="shared" si="25"/>
        <v>964.02331551463658</v>
      </c>
    </row>
    <row r="311" spans="1:7" x14ac:dyDescent="0.2">
      <c r="A311" s="1">
        <f t="shared" si="26"/>
        <v>299</v>
      </c>
      <c r="B311" s="13">
        <f t="shared" si="27"/>
        <v>50033.344440133369</v>
      </c>
      <c r="C311" s="13">
        <f t="shared" si="28"/>
        <v>291.86117590077799</v>
      </c>
      <c r="D311" s="9">
        <f t="shared" si="29"/>
        <v>672.16213961385847</v>
      </c>
      <c r="E311" s="12"/>
      <c r="F311" s="13">
        <f t="shared" si="24"/>
        <v>49361.182300519511</v>
      </c>
      <c r="G311" s="13">
        <f t="shared" si="25"/>
        <v>964.02331551463647</v>
      </c>
    </row>
    <row r="312" spans="1:7" x14ac:dyDescent="0.2">
      <c r="A312" s="1">
        <f t="shared" si="26"/>
        <v>300</v>
      </c>
      <c r="B312" s="13">
        <f t="shared" si="27"/>
        <v>49361.182300519511</v>
      </c>
      <c r="C312" s="13">
        <f t="shared" si="28"/>
        <v>287.94023008636384</v>
      </c>
      <c r="D312" s="9">
        <f t="shared" si="29"/>
        <v>676.08308542827262</v>
      </c>
      <c r="E312" s="12"/>
      <c r="F312" s="13">
        <f t="shared" si="24"/>
        <v>48685.099215091235</v>
      </c>
      <c r="G312" s="13">
        <f t="shared" si="25"/>
        <v>964.02331551463647</v>
      </c>
    </row>
    <row r="313" spans="1:7" x14ac:dyDescent="0.2">
      <c r="A313" s="1">
        <f t="shared" si="26"/>
        <v>301</v>
      </c>
      <c r="B313" s="13">
        <f t="shared" si="27"/>
        <v>48685.099215091235</v>
      </c>
      <c r="C313" s="13">
        <f t="shared" si="28"/>
        <v>283.99641208803223</v>
      </c>
      <c r="D313" s="9">
        <f t="shared" si="29"/>
        <v>680.02690342660424</v>
      </c>
      <c r="E313" s="12"/>
      <c r="F313" s="13">
        <f t="shared" si="24"/>
        <v>48005.072311664633</v>
      </c>
      <c r="G313" s="13">
        <f t="shared" si="25"/>
        <v>964.02331551463647</v>
      </c>
    </row>
    <row r="314" spans="1:7" x14ac:dyDescent="0.2">
      <c r="A314" s="1">
        <f t="shared" si="26"/>
        <v>302</v>
      </c>
      <c r="B314" s="13">
        <f t="shared" si="27"/>
        <v>48005.072311664633</v>
      </c>
      <c r="C314" s="13">
        <f t="shared" si="28"/>
        <v>280.02958848471036</v>
      </c>
      <c r="D314" s="9">
        <f t="shared" si="29"/>
        <v>683.99372702992605</v>
      </c>
      <c r="E314" s="12"/>
      <c r="F314" s="13">
        <f t="shared" si="24"/>
        <v>47321.078584634706</v>
      </c>
      <c r="G314" s="13">
        <f t="shared" si="25"/>
        <v>964.02331551463635</v>
      </c>
    </row>
    <row r="315" spans="1:7" x14ac:dyDescent="0.2">
      <c r="A315" s="1">
        <f t="shared" si="26"/>
        <v>303</v>
      </c>
      <c r="B315" s="13">
        <f t="shared" si="27"/>
        <v>47321.078584634706</v>
      </c>
      <c r="C315" s="13">
        <f t="shared" si="28"/>
        <v>276.03962507703579</v>
      </c>
      <c r="D315" s="9">
        <f t="shared" si="29"/>
        <v>687.98369043760067</v>
      </c>
      <c r="E315" s="12"/>
      <c r="F315" s="13">
        <f t="shared" si="24"/>
        <v>46633.094894197107</v>
      </c>
      <c r="G315" s="13">
        <f t="shared" si="25"/>
        <v>964.02331551463647</v>
      </c>
    </row>
    <row r="316" spans="1:7" x14ac:dyDescent="0.2">
      <c r="A316" s="1">
        <f t="shared" si="26"/>
        <v>304</v>
      </c>
      <c r="B316" s="13">
        <f t="shared" si="27"/>
        <v>46633.094894197107</v>
      </c>
      <c r="C316" s="13">
        <f t="shared" si="28"/>
        <v>272.0263868828165</v>
      </c>
      <c r="D316" s="9">
        <f t="shared" si="29"/>
        <v>691.99692863181997</v>
      </c>
      <c r="E316" s="12"/>
      <c r="F316" s="13">
        <f t="shared" si="24"/>
        <v>45941.097965565285</v>
      </c>
      <c r="G316" s="13">
        <f t="shared" si="25"/>
        <v>964.02331551463647</v>
      </c>
    </row>
    <row r="317" spans="1:7" x14ac:dyDescent="0.2">
      <c r="A317" s="1">
        <f t="shared" si="26"/>
        <v>305</v>
      </c>
      <c r="B317" s="13">
        <f t="shared" si="27"/>
        <v>45941.097965565285</v>
      </c>
      <c r="C317" s="13">
        <f t="shared" si="28"/>
        <v>267.9897381324642</v>
      </c>
      <c r="D317" s="9">
        <f t="shared" si="29"/>
        <v>696.03357738217233</v>
      </c>
      <c r="E317" s="12"/>
      <c r="F317" s="13">
        <f t="shared" si="24"/>
        <v>45245.064388183113</v>
      </c>
      <c r="G317" s="13">
        <f t="shared" si="25"/>
        <v>964.02331551463658</v>
      </c>
    </row>
    <row r="318" spans="1:7" x14ac:dyDescent="0.2">
      <c r="A318" s="1">
        <f t="shared" si="26"/>
        <v>306</v>
      </c>
      <c r="B318" s="13">
        <f t="shared" si="27"/>
        <v>45245.064388183113</v>
      </c>
      <c r="C318" s="13">
        <f t="shared" si="28"/>
        <v>263.9295422644015</v>
      </c>
      <c r="D318" s="9">
        <f t="shared" si="29"/>
        <v>700.09377325023502</v>
      </c>
      <c r="E318" s="12"/>
      <c r="F318" s="13">
        <f t="shared" si="24"/>
        <v>44544.970614932878</v>
      </c>
      <c r="G318" s="13">
        <f t="shared" si="25"/>
        <v>964.02331551463658</v>
      </c>
    </row>
    <row r="319" spans="1:7" x14ac:dyDescent="0.2">
      <c r="A319" s="1">
        <f t="shared" si="26"/>
        <v>307</v>
      </c>
      <c r="B319" s="13">
        <f t="shared" si="27"/>
        <v>44544.970614932878</v>
      </c>
      <c r="C319" s="13">
        <f t="shared" si="28"/>
        <v>259.84566192044178</v>
      </c>
      <c r="D319" s="9">
        <f t="shared" si="29"/>
        <v>704.17765359419468</v>
      </c>
      <c r="E319" s="12"/>
      <c r="F319" s="13">
        <f t="shared" si="24"/>
        <v>43840.79296133868</v>
      </c>
      <c r="G319" s="13">
        <f t="shared" si="25"/>
        <v>964.02331551463647</v>
      </c>
    </row>
    <row r="320" spans="1:7" x14ac:dyDescent="0.2">
      <c r="A320" s="1">
        <f t="shared" si="26"/>
        <v>308</v>
      </c>
      <c r="B320" s="13">
        <f t="shared" si="27"/>
        <v>43840.79296133868</v>
      </c>
      <c r="C320" s="13">
        <f t="shared" si="28"/>
        <v>255.73795894114232</v>
      </c>
      <c r="D320" s="9">
        <f t="shared" si="29"/>
        <v>708.28535657349414</v>
      </c>
      <c r="E320" s="12"/>
      <c r="F320" s="13">
        <f t="shared" si="24"/>
        <v>43132.507604765189</v>
      </c>
      <c r="G320" s="13">
        <f t="shared" si="25"/>
        <v>964.02331551463647</v>
      </c>
    </row>
    <row r="321" spans="1:7" x14ac:dyDescent="0.2">
      <c r="A321" s="1">
        <f t="shared" si="26"/>
        <v>309</v>
      </c>
      <c r="B321" s="13">
        <f t="shared" si="27"/>
        <v>43132.507604765189</v>
      </c>
      <c r="C321" s="13">
        <f t="shared" si="28"/>
        <v>251.6062943611303</v>
      </c>
      <c r="D321" s="9">
        <f t="shared" si="29"/>
        <v>712.4170211535062</v>
      </c>
      <c r="E321" s="12"/>
      <c r="F321" s="13">
        <f t="shared" si="24"/>
        <v>42420.09058361168</v>
      </c>
      <c r="G321" s="13">
        <f t="shared" si="25"/>
        <v>964.02331551463647</v>
      </c>
    </row>
    <row r="322" spans="1:7" x14ac:dyDescent="0.2">
      <c r="A322" s="1">
        <f t="shared" si="26"/>
        <v>310</v>
      </c>
      <c r="B322" s="13">
        <f t="shared" si="27"/>
        <v>42420.09058361168</v>
      </c>
      <c r="C322" s="13">
        <f t="shared" si="28"/>
        <v>247.45052840440147</v>
      </c>
      <c r="D322" s="9">
        <f t="shared" si="29"/>
        <v>716.57278711023503</v>
      </c>
      <c r="E322" s="12"/>
      <c r="F322" s="13">
        <f t="shared" si="24"/>
        <v>41703.517796501445</v>
      </c>
      <c r="G322" s="13">
        <f t="shared" si="25"/>
        <v>964.02331551463647</v>
      </c>
    </row>
    <row r="323" spans="1:7" x14ac:dyDescent="0.2">
      <c r="A323" s="1">
        <f t="shared" si="26"/>
        <v>311</v>
      </c>
      <c r="B323" s="13">
        <f t="shared" si="27"/>
        <v>41703.517796501445</v>
      </c>
      <c r="C323" s="13">
        <f t="shared" si="28"/>
        <v>243.27052047959177</v>
      </c>
      <c r="D323" s="9">
        <f t="shared" si="29"/>
        <v>720.75279503504476</v>
      </c>
      <c r="E323" s="12"/>
      <c r="F323" s="13">
        <f t="shared" si="24"/>
        <v>40982.765001466403</v>
      </c>
      <c r="G323" s="13">
        <f t="shared" si="25"/>
        <v>964.02331551463658</v>
      </c>
    </row>
    <row r="324" spans="1:7" x14ac:dyDescent="0.2">
      <c r="A324" s="1">
        <f t="shared" si="26"/>
        <v>312</v>
      </c>
      <c r="B324" s="13">
        <f t="shared" si="27"/>
        <v>40982.765001466403</v>
      </c>
      <c r="C324" s="13">
        <f t="shared" si="28"/>
        <v>239.06612917522071</v>
      </c>
      <c r="D324" s="9">
        <f t="shared" si="29"/>
        <v>724.95718633941578</v>
      </c>
      <c r="E324" s="12"/>
      <c r="F324" s="13">
        <f t="shared" si="24"/>
        <v>40257.807815126987</v>
      </c>
      <c r="G324" s="13">
        <f t="shared" si="25"/>
        <v>964.02331551463647</v>
      </c>
    </row>
    <row r="325" spans="1:7" x14ac:dyDescent="0.2">
      <c r="A325" s="1">
        <f t="shared" si="26"/>
        <v>313</v>
      </c>
      <c r="B325" s="13">
        <f t="shared" si="27"/>
        <v>40257.807815126987</v>
      </c>
      <c r="C325" s="13">
        <f t="shared" si="28"/>
        <v>234.83721225490743</v>
      </c>
      <c r="D325" s="9">
        <f t="shared" si="29"/>
        <v>729.18610325972907</v>
      </c>
      <c r="E325" s="12"/>
      <c r="F325" s="13">
        <f t="shared" si="24"/>
        <v>39528.621711867258</v>
      </c>
      <c r="G325" s="13">
        <f t="shared" si="25"/>
        <v>964.02331551463647</v>
      </c>
    </row>
    <row r="326" spans="1:7" x14ac:dyDescent="0.2">
      <c r="A326" s="1">
        <f t="shared" si="26"/>
        <v>314</v>
      </c>
      <c r="B326" s="13">
        <f t="shared" si="27"/>
        <v>39528.621711867258</v>
      </c>
      <c r="C326" s="13">
        <f t="shared" si="28"/>
        <v>230.58362665255902</v>
      </c>
      <c r="D326" s="9">
        <f t="shared" si="29"/>
        <v>733.43968886207745</v>
      </c>
      <c r="E326" s="12"/>
      <c r="F326" s="13">
        <f t="shared" si="24"/>
        <v>38795.182023005182</v>
      </c>
      <c r="G326" s="13">
        <f t="shared" si="25"/>
        <v>964.02331551463647</v>
      </c>
    </row>
    <row r="327" spans="1:7" x14ac:dyDescent="0.2">
      <c r="A327" s="1">
        <f t="shared" si="26"/>
        <v>315</v>
      </c>
      <c r="B327" s="13">
        <f t="shared" si="27"/>
        <v>38795.182023005182</v>
      </c>
      <c r="C327" s="13">
        <f t="shared" si="28"/>
        <v>226.30522846753024</v>
      </c>
      <c r="D327" s="9">
        <f t="shared" si="29"/>
        <v>737.71808704710622</v>
      </c>
      <c r="E327" s="12"/>
      <c r="F327" s="13">
        <f t="shared" si="24"/>
        <v>38057.463935958076</v>
      </c>
      <c r="G327" s="13">
        <f t="shared" si="25"/>
        <v>964.02331551463647</v>
      </c>
    </row>
    <row r="328" spans="1:7" x14ac:dyDescent="0.2">
      <c r="A328" s="1">
        <f t="shared" si="26"/>
        <v>316</v>
      </c>
      <c r="B328" s="13">
        <f t="shared" si="27"/>
        <v>38057.463935958076</v>
      </c>
      <c r="C328" s="13">
        <f t="shared" si="28"/>
        <v>222.00187295975545</v>
      </c>
      <c r="D328" s="9">
        <f t="shared" si="29"/>
        <v>742.02144255488099</v>
      </c>
      <c r="E328" s="12"/>
      <c r="F328" s="13">
        <f t="shared" si="24"/>
        <v>37315.442493403192</v>
      </c>
      <c r="G328" s="13">
        <f t="shared" si="25"/>
        <v>964.02331551463647</v>
      </c>
    </row>
    <row r="329" spans="1:7" x14ac:dyDescent="0.2">
      <c r="A329" s="1">
        <f t="shared" si="26"/>
        <v>317</v>
      </c>
      <c r="B329" s="13">
        <f t="shared" si="27"/>
        <v>37315.442493403192</v>
      </c>
      <c r="C329" s="13">
        <f t="shared" si="28"/>
        <v>217.67341454485197</v>
      </c>
      <c r="D329" s="9">
        <f t="shared" si="29"/>
        <v>746.34990096978447</v>
      </c>
      <c r="E329" s="12"/>
      <c r="F329" s="13">
        <f t="shared" si="24"/>
        <v>36569.092592433408</v>
      </c>
      <c r="G329" s="13">
        <f t="shared" si="25"/>
        <v>964.02331551463647</v>
      </c>
    </row>
    <row r="330" spans="1:7" x14ac:dyDescent="0.2">
      <c r="A330" s="1">
        <f t="shared" si="26"/>
        <v>318</v>
      </c>
      <c r="B330" s="13">
        <f t="shared" si="27"/>
        <v>36569.092592433408</v>
      </c>
      <c r="C330" s="13">
        <f t="shared" si="28"/>
        <v>213.3197067891949</v>
      </c>
      <c r="D330" s="9">
        <f t="shared" si="29"/>
        <v>750.70360872544154</v>
      </c>
      <c r="E330" s="12"/>
      <c r="F330" s="13">
        <f t="shared" si="24"/>
        <v>35818.38898370797</v>
      </c>
      <c r="G330" s="13">
        <f t="shared" si="25"/>
        <v>964.02331551463647</v>
      </c>
    </row>
    <row r="331" spans="1:7" x14ac:dyDescent="0.2">
      <c r="A331" s="1">
        <f t="shared" si="26"/>
        <v>319</v>
      </c>
      <c r="B331" s="13">
        <f t="shared" si="27"/>
        <v>35818.38898370797</v>
      </c>
      <c r="C331" s="13">
        <f t="shared" si="28"/>
        <v>208.94060240496316</v>
      </c>
      <c r="D331" s="9">
        <f t="shared" si="29"/>
        <v>755.08271310967325</v>
      </c>
      <c r="E331" s="12"/>
      <c r="F331" s="13">
        <f t="shared" si="24"/>
        <v>35063.306270598296</v>
      </c>
      <c r="G331" s="13">
        <f t="shared" si="25"/>
        <v>964.02331551463635</v>
      </c>
    </row>
    <row r="332" spans="1:7" x14ac:dyDescent="0.2">
      <c r="A332" s="1">
        <f t="shared" si="26"/>
        <v>320</v>
      </c>
      <c r="B332" s="13">
        <f t="shared" si="27"/>
        <v>35063.306270598296</v>
      </c>
      <c r="C332" s="13">
        <f t="shared" si="28"/>
        <v>204.53595324515675</v>
      </c>
      <c r="D332" s="9">
        <f t="shared" si="29"/>
        <v>759.48736226947972</v>
      </c>
      <c r="E332" s="12"/>
      <c r="F332" s="13">
        <f t="shared" si="24"/>
        <v>34303.818908328816</v>
      </c>
      <c r="G332" s="13">
        <f t="shared" si="25"/>
        <v>964.02331551463647</v>
      </c>
    </row>
    <row r="333" spans="1:7" x14ac:dyDescent="0.2">
      <c r="A333" s="1">
        <f t="shared" si="26"/>
        <v>321</v>
      </c>
      <c r="B333" s="13">
        <f t="shared" si="27"/>
        <v>34303.818908328816</v>
      </c>
      <c r="C333" s="13">
        <f t="shared" si="28"/>
        <v>200.10561029858476</v>
      </c>
      <c r="D333" s="9">
        <f t="shared" si="29"/>
        <v>763.91770521605167</v>
      </c>
      <c r="E333" s="12"/>
      <c r="F333" s="13">
        <f t="shared" si="24"/>
        <v>33539.901203112764</v>
      </c>
      <c r="G333" s="13">
        <f t="shared" si="25"/>
        <v>964.02331551463647</v>
      </c>
    </row>
    <row r="334" spans="1:7" x14ac:dyDescent="0.2">
      <c r="A334" s="1">
        <f t="shared" si="26"/>
        <v>322</v>
      </c>
      <c r="B334" s="13">
        <f t="shared" si="27"/>
        <v>33539.901203112764</v>
      </c>
      <c r="C334" s="13">
        <f t="shared" si="28"/>
        <v>195.64942368482446</v>
      </c>
      <c r="D334" s="9">
        <f t="shared" si="29"/>
        <v>768.37389182981201</v>
      </c>
      <c r="E334" s="12"/>
      <c r="F334" s="13">
        <f t="shared" ref="F334:F372" si="30">B334-D334-E334</f>
        <v>32771.527311282953</v>
      </c>
      <c r="G334" s="13">
        <f t="shared" ref="G334:G372" si="31">SUM(C334:E334)</f>
        <v>964.02331551463647</v>
      </c>
    </row>
    <row r="335" spans="1:7" x14ac:dyDescent="0.2">
      <c r="A335" s="1">
        <f t="shared" ref="A335:A372" si="32">A334+1</f>
        <v>323</v>
      </c>
      <c r="B335" s="13">
        <f t="shared" ref="B335:B372" si="33">F334</f>
        <v>32771.527311282953</v>
      </c>
      <c r="C335" s="13">
        <f t="shared" ref="C335:C372" si="34">B335*(B$7/12)</f>
        <v>191.16724264915058</v>
      </c>
      <c r="D335" s="9">
        <f t="shared" ref="D335:D372" si="35">B$9-C335</f>
        <v>772.85607286548588</v>
      </c>
      <c r="E335" s="12"/>
      <c r="F335" s="13">
        <f t="shared" si="30"/>
        <v>31998.671238417468</v>
      </c>
      <c r="G335" s="13">
        <f t="shared" si="31"/>
        <v>964.02331551463647</v>
      </c>
    </row>
    <row r="336" spans="1:7" x14ac:dyDescent="0.2">
      <c r="A336" s="1">
        <f t="shared" si="32"/>
        <v>324</v>
      </c>
      <c r="B336" s="13">
        <f t="shared" si="33"/>
        <v>31998.671238417468</v>
      </c>
      <c r="C336" s="13">
        <f t="shared" si="34"/>
        <v>186.65891555743525</v>
      </c>
      <c r="D336" s="9">
        <f t="shared" si="35"/>
        <v>777.36439995720116</v>
      </c>
      <c r="E336" s="12"/>
      <c r="F336" s="13">
        <f t="shared" si="30"/>
        <v>31221.306838460267</v>
      </c>
      <c r="G336" s="13">
        <f t="shared" si="31"/>
        <v>964.02331551463635</v>
      </c>
    </row>
    <row r="337" spans="1:7" x14ac:dyDescent="0.2">
      <c r="A337" s="1">
        <f t="shared" si="32"/>
        <v>325</v>
      </c>
      <c r="B337" s="13">
        <f t="shared" si="33"/>
        <v>31221.306838460267</v>
      </c>
      <c r="C337" s="13">
        <f t="shared" si="34"/>
        <v>182.12428989101824</v>
      </c>
      <c r="D337" s="9">
        <f t="shared" si="35"/>
        <v>781.89902562361817</v>
      </c>
      <c r="E337" s="12"/>
      <c r="F337" s="13">
        <f t="shared" si="30"/>
        <v>30439.407812836649</v>
      </c>
      <c r="G337" s="13">
        <f t="shared" si="31"/>
        <v>964.02331551463635</v>
      </c>
    </row>
    <row r="338" spans="1:7" x14ac:dyDescent="0.2">
      <c r="A338" s="1">
        <f t="shared" si="32"/>
        <v>326</v>
      </c>
      <c r="B338" s="13">
        <f t="shared" si="33"/>
        <v>30439.407812836649</v>
      </c>
      <c r="C338" s="13">
        <f t="shared" si="34"/>
        <v>177.56321224154712</v>
      </c>
      <c r="D338" s="9">
        <f t="shared" si="35"/>
        <v>786.46010327308932</v>
      </c>
      <c r="E338" s="12"/>
      <c r="F338" s="13">
        <f t="shared" si="30"/>
        <v>29652.947709563559</v>
      </c>
      <c r="G338" s="13">
        <f t="shared" si="31"/>
        <v>964.02331551463647</v>
      </c>
    </row>
    <row r="339" spans="1:7" x14ac:dyDescent="0.2">
      <c r="A339" s="1">
        <f t="shared" si="32"/>
        <v>327</v>
      </c>
      <c r="B339" s="13">
        <f t="shared" si="33"/>
        <v>29652.947709563559</v>
      </c>
      <c r="C339" s="13">
        <f t="shared" si="34"/>
        <v>172.97552830578744</v>
      </c>
      <c r="D339" s="9">
        <f t="shared" si="35"/>
        <v>791.04778720884906</v>
      </c>
      <c r="E339" s="12"/>
      <c r="F339" s="13">
        <f t="shared" si="30"/>
        <v>28861.899922354711</v>
      </c>
      <c r="G339" s="13">
        <f t="shared" si="31"/>
        <v>964.02331551463647</v>
      </c>
    </row>
    <row r="340" spans="1:7" x14ac:dyDescent="0.2">
      <c r="A340" s="1">
        <f t="shared" si="32"/>
        <v>328</v>
      </c>
      <c r="B340" s="13">
        <f t="shared" si="33"/>
        <v>28861.899922354711</v>
      </c>
      <c r="C340" s="13">
        <f t="shared" si="34"/>
        <v>168.36108288040248</v>
      </c>
      <c r="D340" s="9">
        <f t="shared" si="35"/>
        <v>795.66223263423399</v>
      </c>
      <c r="E340" s="12"/>
      <c r="F340" s="13">
        <f t="shared" si="30"/>
        <v>28066.237689720478</v>
      </c>
      <c r="G340" s="13">
        <f t="shared" si="31"/>
        <v>964.02331551463647</v>
      </c>
    </row>
    <row r="341" spans="1:7" x14ac:dyDescent="0.2">
      <c r="A341" s="1">
        <f t="shared" si="32"/>
        <v>329</v>
      </c>
      <c r="B341" s="13">
        <f t="shared" si="33"/>
        <v>28066.237689720478</v>
      </c>
      <c r="C341" s="13">
        <f t="shared" si="34"/>
        <v>163.7197198567028</v>
      </c>
      <c r="D341" s="9">
        <f t="shared" si="35"/>
        <v>800.30359565793367</v>
      </c>
      <c r="E341" s="12"/>
      <c r="F341" s="13">
        <f t="shared" si="30"/>
        <v>27265.934094062544</v>
      </c>
      <c r="G341" s="13">
        <f t="shared" si="31"/>
        <v>964.02331551463647</v>
      </c>
    </row>
    <row r="342" spans="1:7" x14ac:dyDescent="0.2">
      <c r="A342" s="1">
        <f t="shared" si="32"/>
        <v>330</v>
      </c>
      <c r="B342" s="13">
        <f t="shared" si="33"/>
        <v>27265.934094062544</v>
      </c>
      <c r="C342" s="13">
        <f t="shared" si="34"/>
        <v>159.05128221536484</v>
      </c>
      <c r="D342" s="9">
        <f t="shared" si="35"/>
        <v>804.97203329927163</v>
      </c>
      <c r="E342" s="12"/>
      <c r="F342" s="13">
        <f t="shared" si="30"/>
        <v>26460.962060763271</v>
      </c>
      <c r="G342" s="13">
        <f t="shared" si="31"/>
        <v>964.02331551463647</v>
      </c>
    </row>
    <row r="343" spans="1:7" x14ac:dyDescent="0.2">
      <c r="A343" s="1">
        <f t="shared" si="32"/>
        <v>331</v>
      </c>
      <c r="B343" s="13">
        <f t="shared" si="33"/>
        <v>26460.962060763271</v>
      </c>
      <c r="C343" s="13">
        <f t="shared" si="34"/>
        <v>154.3556120211191</v>
      </c>
      <c r="D343" s="9">
        <f t="shared" si="35"/>
        <v>809.66770349351737</v>
      </c>
      <c r="E343" s="12"/>
      <c r="F343" s="13">
        <f t="shared" si="30"/>
        <v>25651.294357269755</v>
      </c>
      <c r="G343" s="13">
        <f t="shared" si="31"/>
        <v>964.02331551463647</v>
      </c>
    </row>
    <row r="344" spans="1:7" x14ac:dyDescent="0.2">
      <c r="A344" s="1">
        <f t="shared" si="32"/>
        <v>332</v>
      </c>
      <c r="B344" s="13">
        <f t="shared" si="33"/>
        <v>25651.294357269755</v>
      </c>
      <c r="C344" s="13">
        <f t="shared" si="34"/>
        <v>149.63255041740692</v>
      </c>
      <c r="D344" s="9">
        <f t="shared" si="35"/>
        <v>814.39076509722952</v>
      </c>
      <c r="E344" s="12"/>
      <c r="F344" s="13">
        <f t="shared" si="30"/>
        <v>24836.903592172526</v>
      </c>
      <c r="G344" s="13">
        <f t="shared" si="31"/>
        <v>964.02331551463647</v>
      </c>
    </row>
    <row r="345" spans="1:7" x14ac:dyDescent="0.2">
      <c r="A345" s="1">
        <f t="shared" si="32"/>
        <v>333</v>
      </c>
      <c r="B345" s="13">
        <f t="shared" si="33"/>
        <v>24836.903592172526</v>
      </c>
      <c r="C345" s="13">
        <f t="shared" si="34"/>
        <v>144.88193762100641</v>
      </c>
      <c r="D345" s="9">
        <f t="shared" si="35"/>
        <v>819.14137789363008</v>
      </c>
      <c r="E345" s="12"/>
      <c r="F345" s="13">
        <f t="shared" si="30"/>
        <v>24017.762214278897</v>
      </c>
      <c r="G345" s="13">
        <f t="shared" si="31"/>
        <v>964.02331551463647</v>
      </c>
    </row>
    <row r="346" spans="1:7" x14ac:dyDescent="0.2">
      <c r="A346" s="1">
        <f t="shared" si="32"/>
        <v>334</v>
      </c>
      <c r="B346" s="13">
        <f t="shared" si="33"/>
        <v>24017.762214278897</v>
      </c>
      <c r="C346" s="13">
        <f t="shared" si="34"/>
        <v>140.1036129166269</v>
      </c>
      <c r="D346" s="9">
        <f t="shared" si="35"/>
        <v>823.91970259800951</v>
      </c>
      <c r="E346" s="12"/>
      <c r="F346" s="13">
        <f t="shared" si="30"/>
        <v>23193.842511680887</v>
      </c>
      <c r="G346" s="13">
        <f t="shared" si="31"/>
        <v>964.02331551463635</v>
      </c>
    </row>
    <row r="347" spans="1:7" x14ac:dyDescent="0.2">
      <c r="A347" s="1">
        <f t="shared" si="32"/>
        <v>335</v>
      </c>
      <c r="B347" s="13">
        <f t="shared" si="33"/>
        <v>23193.842511680887</v>
      </c>
      <c r="C347" s="13">
        <f t="shared" si="34"/>
        <v>135.29741465147185</v>
      </c>
      <c r="D347" s="9">
        <f t="shared" si="35"/>
        <v>828.72590086316461</v>
      </c>
      <c r="E347" s="12"/>
      <c r="F347" s="13">
        <f t="shared" si="30"/>
        <v>22365.11661081772</v>
      </c>
      <c r="G347" s="13">
        <f t="shared" si="31"/>
        <v>964.02331551463647</v>
      </c>
    </row>
    <row r="348" spans="1:7" x14ac:dyDescent="0.2">
      <c r="A348" s="1">
        <f t="shared" si="32"/>
        <v>336</v>
      </c>
      <c r="B348" s="13">
        <f t="shared" si="33"/>
        <v>22365.11661081772</v>
      </c>
      <c r="C348" s="13">
        <f t="shared" si="34"/>
        <v>130.46318022977005</v>
      </c>
      <c r="D348" s="9">
        <f t="shared" si="35"/>
        <v>833.56013528486642</v>
      </c>
      <c r="E348" s="12"/>
      <c r="F348" s="13">
        <f t="shared" si="30"/>
        <v>21531.556475532852</v>
      </c>
      <c r="G348" s="13">
        <f t="shared" si="31"/>
        <v>964.02331551463647</v>
      </c>
    </row>
    <row r="349" spans="1:7" x14ac:dyDescent="0.2">
      <c r="A349" s="1">
        <f t="shared" si="32"/>
        <v>337</v>
      </c>
      <c r="B349" s="13">
        <f t="shared" si="33"/>
        <v>21531.556475532852</v>
      </c>
      <c r="C349" s="13">
        <f t="shared" si="34"/>
        <v>125.60074610727497</v>
      </c>
      <c r="D349" s="9">
        <f t="shared" si="35"/>
        <v>838.42256940736149</v>
      </c>
      <c r="E349" s="12"/>
      <c r="F349" s="13">
        <f t="shared" si="30"/>
        <v>20693.133906125491</v>
      </c>
      <c r="G349" s="13">
        <f t="shared" si="31"/>
        <v>964.02331551463647</v>
      </c>
    </row>
    <row r="350" spans="1:7" x14ac:dyDescent="0.2">
      <c r="A350" s="1">
        <f t="shared" si="32"/>
        <v>338</v>
      </c>
      <c r="B350" s="13">
        <f t="shared" si="33"/>
        <v>20693.133906125491</v>
      </c>
      <c r="C350" s="13">
        <f t="shared" si="34"/>
        <v>120.70994778573204</v>
      </c>
      <c r="D350" s="9">
        <f t="shared" si="35"/>
        <v>843.31336772890438</v>
      </c>
      <c r="E350" s="12"/>
      <c r="F350" s="13">
        <f t="shared" si="30"/>
        <v>19849.820538396587</v>
      </c>
      <c r="G350" s="13">
        <f t="shared" si="31"/>
        <v>964.02331551463647</v>
      </c>
    </row>
    <row r="351" spans="1:7" x14ac:dyDescent="0.2">
      <c r="A351" s="1">
        <f t="shared" si="32"/>
        <v>339</v>
      </c>
      <c r="B351" s="13">
        <f t="shared" si="33"/>
        <v>19849.820538396587</v>
      </c>
      <c r="C351" s="13">
        <f t="shared" si="34"/>
        <v>115.79061980731343</v>
      </c>
      <c r="D351" s="9">
        <f t="shared" si="35"/>
        <v>848.23269570732305</v>
      </c>
      <c r="E351" s="12"/>
      <c r="F351" s="13">
        <f t="shared" si="30"/>
        <v>19001.587842689263</v>
      </c>
      <c r="G351" s="13">
        <f t="shared" si="31"/>
        <v>964.02331551463647</v>
      </c>
    </row>
    <row r="352" spans="1:7" x14ac:dyDescent="0.2">
      <c r="A352" s="1">
        <f t="shared" si="32"/>
        <v>340</v>
      </c>
      <c r="B352" s="13">
        <f t="shared" si="33"/>
        <v>19001.587842689263</v>
      </c>
      <c r="C352" s="13">
        <f t="shared" si="34"/>
        <v>110.8425957490207</v>
      </c>
      <c r="D352" s="9">
        <f t="shared" si="35"/>
        <v>853.18071976561578</v>
      </c>
      <c r="E352" s="12"/>
      <c r="F352" s="13">
        <f t="shared" si="30"/>
        <v>18148.407122923647</v>
      </c>
      <c r="G352" s="13">
        <f t="shared" si="31"/>
        <v>964.02331551463647</v>
      </c>
    </row>
    <row r="353" spans="1:7" x14ac:dyDescent="0.2">
      <c r="A353" s="1">
        <f t="shared" si="32"/>
        <v>341</v>
      </c>
      <c r="B353" s="13">
        <f t="shared" si="33"/>
        <v>18148.407122923647</v>
      </c>
      <c r="C353" s="13">
        <f t="shared" si="34"/>
        <v>105.86570821705462</v>
      </c>
      <c r="D353" s="9">
        <f t="shared" si="35"/>
        <v>858.15760729758188</v>
      </c>
      <c r="E353" s="12"/>
      <c r="F353" s="13">
        <f t="shared" si="30"/>
        <v>17290.249515626067</v>
      </c>
      <c r="G353" s="13">
        <f t="shared" si="31"/>
        <v>964.02331551463647</v>
      </c>
    </row>
    <row r="354" spans="1:7" x14ac:dyDescent="0.2">
      <c r="A354" s="1">
        <f t="shared" si="32"/>
        <v>342</v>
      </c>
      <c r="B354" s="13">
        <f t="shared" si="33"/>
        <v>17290.249515626067</v>
      </c>
      <c r="C354" s="13">
        <f t="shared" si="34"/>
        <v>100.85978884115205</v>
      </c>
      <c r="D354" s="9">
        <f t="shared" si="35"/>
        <v>863.1635266734844</v>
      </c>
      <c r="E354" s="12"/>
      <c r="F354" s="13">
        <f t="shared" si="30"/>
        <v>16427.085988952582</v>
      </c>
      <c r="G354" s="13">
        <f t="shared" si="31"/>
        <v>964.02331551463647</v>
      </c>
    </row>
    <row r="355" spans="1:7" x14ac:dyDescent="0.2">
      <c r="A355" s="1">
        <f t="shared" si="32"/>
        <v>343</v>
      </c>
      <c r="B355" s="13">
        <f t="shared" si="33"/>
        <v>16427.085988952582</v>
      </c>
      <c r="C355" s="13">
        <f t="shared" si="34"/>
        <v>95.824668268890065</v>
      </c>
      <c r="D355" s="9">
        <f t="shared" si="35"/>
        <v>868.19864724574643</v>
      </c>
      <c r="E355" s="12"/>
      <c r="F355" s="13">
        <f t="shared" si="30"/>
        <v>15558.887341706835</v>
      </c>
      <c r="G355" s="13">
        <f t="shared" si="31"/>
        <v>964.02331551463647</v>
      </c>
    </row>
    <row r="356" spans="1:7" x14ac:dyDescent="0.2">
      <c r="A356" s="1">
        <f t="shared" si="32"/>
        <v>344</v>
      </c>
      <c r="B356" s="13">
        <f t="shared" si="33"/>
        <v>15558.887341706835</v>
      </c>
      <c r="C356" s="13">
        <f t="shared" si="34"/>
        <v>90.760176159956544</v>
      </c>
      <c r="D356" s="9">
        <f t="shared" si="35"/>
        <v>873.26313935467988</v>
      </c>
      <c r="E356" s="12"/>
      <c r="F356" s="13">
        <f t="shared" si="30"/>
        <v>14685.624202352155</v>
      </c>
      <c r="G356" s="13">
        <f t="shared" si="31"/>
        <v>964.02331551463647</v>
      </c>
    </row>
    <row r="357" spans="1:7" x14ac:dyDescent="0.2">
      <c r="A357" s="1">
        <f t="shared" si="32"/>
        <v>345</v>
      </c>
      <c r="B357" s="13">
        <f t="shared" si="33"/>
        <v>14685.624202352155</v>
      </c>
      <c r="C357" s="13">
        <f t="shared" si="34"/>
        <v>85.666141180387584</v>
      </c>
      <c r="D357" s="9">
        <f t="shared" si="35"/>
        <v>878.35717433424884</v>
      </c>
      <c r="E357" s="12"/>
      <c r="F357" s="13">
        <f t="shared" si="30"/>
        <v>13807.267028017906</v>
      </c>
      <c r="G357" s="13">
        <f t="shared" si="31"/>
        <v>964.02331551463647</v>
      </c>
    </row>
    <row r="358" spans="1:7" x14ac:dyDescent="0.2">
      <c r="A358" s="1">
        <f t="shared" si="32"/>
        <v>346</v>
      </c>
      <c r="B358" s="13">
        <f t="shared" si="33"/>
        <v>13807.267028017906</v>
      </c>
      <c r="C358" s="13">
        <f t="shared" si="34"/>
        <v>80.542390996771118</v>
      </c>
      <c r="D358" s="9">
        <f t="shared" si="35"/>
        <v>883.48092451786533</v>
      </c>
      <c r="E358" s="12"/>
      <c r="F358" s="13">
        <f t="shared" si="30"/>
        <v>12923.786103500041</v>
      </c>
      <c r="G358" s="13">
        <f t="shared" si="31"/>
        <v>964.02331551463647</v>
      </c>
    </row>
    <row r="359" spans="1:7" x14ac:dyDescent="0.2">
      <c r="A359" s="1">
        <f t="shared" si="32"/>
        <v>347</v>
      </c>
      <c r="B359" s="13">
        <f t="shared" si="33"/>
        <v>12923.786103500041</v>
      </c>
      <c r="C359" s="13">
        <f t="shared" si="34"/>
        <v>75.388752270416902</v>
      </c>
      <c r="D359" s="9">
        <f t="shared" si="35"/>
        <v>888.63456324421952</v>
      </c>
      <c r="E359" s="12"/>
      <c r="F359" s="13">
        <f t="shared" si="30"/>
        <v>12035.151540255822</v>
      </c>
      <c r="G359" s="13">
        <f t="shared" si="31"/>
        <v>964.02331551463647</v>
      </c>
    </row>
    <row r="360" spans="1:7" x14ac:dyDescent="0.2">
      <c r="A360" s="1">
        <f t="shared" si="32"/>
        <v>348</v>
      </c>
      <c r="B360" s="13">
        <f t="shared" si="33"/>
        <v>12035.151540255822</v>
      </c>
      <c r="C360" s="13">
        <f t="shared" si="34"/>
        <v>70.2050506514923</v>
      </c>
      <c r="D360" s="9">
        <f t="shared" si="35"/>
        <v>893.81826486314412</v>
      </c>
      <c r="E360" s="12"/>
      <c r="F360" s="13">
        <f t="shared" si="30"/>
        <v>11141.333275392677</v>
      </c>
      <c r="G360" s="13">
        <f t="shared" si="31"/>
        <v>964.02331551463647</v>
      </c>
    </row>
    <row r="361" spans="1:7" x14ac:dyDescent="0.2">
      <c r="A361" s="1">
        <f t="shared" si="32"/>
        <v>349</v>
      </c>
      <c r="B361" s="13">
        <f t="shared" si="33"/>
        <v>11141.333275392677</v>
      </c>
      <c r="C361" s="13">
        <f t="shared" si="34"/>
        <v>64.99111077312395</v>
      </c>
      <c r="D361" s="9">
        <f t="shared" si="35"/>
        <v>899.03220474151249</v>
      </c>
      <c r="E361" s="12"/>
      <c r="F361" s="13">
        <f t="shared" si="30"/>
        <v>10242.301070651165</v>
      </c>
      <c r="G361" s="13">
        <f t="shared" si="31"/>
        <v>964.02331551463647</v>
      </c>
    </row>
    <row r="362" spans="1:7" x14ac:dyDescent="0.2">
      <c r="A362" s="1">
        <f t="shared" si="32"/>
        <v>350</v>
      </c>
      <c r="B362" s="13">
        <f t="shared" si="33"/>
        <v>10242.301070651165</v>
      </c>
      <c r="C362" s="13">
        <f t="shared" si="34"/>
        <v>59.746756245465129</v>
      </c>
      <c r="D362" s="9">
        <f t="shared" si="35"/>
        <v>904.27655926917134</v>
      </c>
      <c r="E362" s="12"/>
      <c r="F362" s="13">
        <f t="shared" si="30"/>
        <v>9338.0245113819929</v>
      </c>
      <c r="G362" s="13">
        <f t="shared" si="31"/>
        <v>964.02331551463647</v>
      </c>
    </row>
    <row r="363" spans="1:7" x14ac:dyDescent="0.2">
      <c r="A363" s="1">
        <f t="shared" si="32"/>
        <v>351</v>
      </c>
      <c r="B363" s="13">
        <f t="shared" si="33"/>
        <v>9338.0245113819929</v>
      </c>
      <c r="C363" s="13">
        <f t="shared" si="34"/>
        <v>54.471809649728293</v>
      </c>
      <c r="D363" s="9">
        <f t="shared" si="35"/>
        <v>909.55150586490822</v>
      </c>
      <c r="E363" s="12"/>
      <c r="F363" s="13">
        <f t="shared" si="30"/>
        <v>8428.4730055170839</v>
      </c>
      <c r="G363" s="13">
        <f t="shared" si="31"/>
        <v>964.02331551463647</v>
      </c>
    </row>
    <row r="364" spans="1:7" x14ac:dyDescent="0.2">
      <c r="A364" s="1">
        <f t="shared" si="32"/>
        <v>352</v>
      </c>
      <c r="B364" s="13">
        <f t="shared" si="33"/>
        <v>8428.4730055170839</v>
      </c>
      <c r="C364" s="13">
        <f t="shared" si="34"/>
        <v>49.166092532182994</v>
      </c>
      <c r="D364" s="9">
        <f t="shared" si="35"/>
        <v>914.85722298245344</v>
      </c>
      <c r="E364" s="12"/>
      <c r="F364" s="13">
        <f t="shared" si="30"/>
        <v>7513.6157825346309</v>
      </c>
      <c r="G364" s="13">
        <f t="shared" si="31"/>
        <v>964.02331551463647</v>
      </c>
    </row>
    <row r="365" spans="1:7" x14ac:dyDescent="0.2">
      <c r="A365" s="1">
        <f t="shared" si="32"/>
        <v>353</v>
      </c>
      <c r="B365" s="13">
        <f t="shared" si="33"/>
        <v>7513.6157825346309</v>
      </c>
      <c r="C365" s="13">
        <f t="shared" si="34"/>
        <v>43.82942539811868</v>
      </c>
      <c r="D365" s="9">
        <f t="shared" si="35"/>
        <v>920.19389011651776</v>
      </c>
      <c r="E365" s="12"/>
      <c r="F365" s="13">
        <f t="shared" si="30"/>
        <v>6593.4218924181132</v>
      </c>
      <c r="G365" s="13">
        <f t="shared" si="31"/>
        <v>964.02331551463647</v>
      </c>
    </row>
    <row r="366" spans="1:7" x14ac:dyDescent="0.2">
      <c r="A366" s="1">
        <f t="shared" si="32"/>
        <v>354</v>
      </c>
      <c r="B366" s="13">
        <f t="shared" si="33"/>
        <v>6593.4218924181132</v>
      </c>
      <c r="C366" s="13">
        <f t="shared" si="34"/>
        <v>38.461627705772329</v>
      </c>
      <c r="D366" s="9">
        <f t="shared" si="35"/>
        <v>925.56168780886412</v>
      </c>
      <c r="E366" s="12"/>
      <c r="F366" s="13">
        <f t="shared" si="30"/>
        <v>5667.8602046092492</v>
      </c>
      <c r="G366" s="13">
        <f t="shared" si="31"/>
        <v>964.02331551463647</v>
      </c>
    </row>
    <row r="367" spans="1:7" x14ac:dyDescent="0.2">
      <c r="A367" s="1">
        <f t="shared" si="32"/>
        <v>355</v>
      </c>
      <c r="B367" s="13">
        <f t="shared" si="33"/>
        <v>5667.8602046092492</v>
      </c>
      <c r="C367" s="13">
        <f t="shared" si="34"/>
        <v>33.062517860220623</v>
      </c>
      <c r="D367" s="9">
        <f t="shared" si="35"/>
        <v>930.96079765441584</v>
      </c>
      <c r="E367" s="12"/>
      <c r="F367" s="13">
        <f t="shared" si="30"/>
        <v>4736.8994069548335</v>
      </c>
      <c r="G367" s="13">
        <f t="shared" si="31"/>
        <v>964.02331551463647</v>
      </c>
    </row>
    <row r="368" spans="1:7" x14ac:dyDescent="0.2">
      <c r="A368" s="1">
        <f t="shared" si="32"/>
        <v>356</v>
      </c>
      <c r="B368" s="13">
        <f t="shared" si="33"/>
        <v>4736.8994069548335</v>
      </c>
      <c r="C368" s="13">
        <f t="shared" si="34"/>
        <v>27.631913207236529</v>
      </c>
      <c r="D368" s="9">
        <f t="shared" si="35"/>
        <v>936.39140230739997</v>
      </c>
      <c r="E368" s="12"/>
      <c r="F368" s="13">
        <f t="shared" si="30"/>
        <v>3800.5080046474336</v>
      </c>
      <c r="G368" s="13">
        <f t="shared" si="31"/>
        <v>964.02331551463647</v>
      </c>
    </row>
    <row r="369" spans="1:7" x14ac:dyDescent="0.2">
      <c r="A369" s="1">
        <f t="shared" si="32"/>
        <v>357</v>
      </c>
      <c r="B369" s="13">
        <f t="shared" si="33"/>
        <v>3800.5080046474336</v>
      </c>
      <c r="C369" s="13">
        <f t="shared" si="34"/>
        <v>22.169630027110031</v>
      </c>
      <c r="D369" s="9">
        <f t="shared" si="35"/>
        <v>941.85368548752649</v>
      </c>
      <c r="E369" s="12"/>
      <c r="F369" s="13">
        <f t="shared" si="30"/>
        <v>2858.6543191599071</v>
      </c>
      <c r="G369" s="13">
        <f t="shared" si="31"/>
        <v>964.02331551463658</v>
      </c>
    </row>
    <row r="370" spans="1:7" x14ac:dyDescent="0.2">
      <c r="A370" s="1">
        <f t="shared" si="32"/>
        <v>358</v>
      </c>
      <c r="B370" s="13">
        <f t="shared" si="33"/>
        <v>2858.6543191599071</v>
      </c>
      <c r="C370" s="13">
        <f t="shared" si="34"/>
        <v>16.675483528432792</v>
      </c>
      <c r="D370" s="9">
        <f t="shared" si="35"/>
        <v>947.34783198620369</v>
      </c>
      <c r="E370" s="12"/>
      <c r="F370" s="13">
        <f t="shared" si="30"/>
        <v>1911.3064871737033</v>
      </c>
      <c r="G370" s="13">
        <f t="shared" si="31"/>
        <v>964.02331551463647</v>
      </c>
    </row>
    <row r="371" spans="1:7" x14ac:dyDescent="0.2">
      <c r="A371" s="1">
        <f t="shared" si="32"/>
        <v>359</v>
      </c>
      <c r="B371" s="13">
        <f t="shared" si="33"/>
        <v>1911.3064871737033</v>
      </c>
      <c r="C371" s="13">
        <f t="shared" si="34"/>
        <v>11.149287841846602</v>
      </c>
      <c r="D371" s="9">
        <f t="shared" si="35"/>
        <v>952.87402767278991</v>
      </c>
      <c r="E371" s="12"/>
      <c r="F371" s="13">
        <f t="shared" si="30"/>
        <v>958.43245950091341</v>
      </c>
      <c r="G371" s="13">
        <f t="shared" si="31"/>
        <v>964.02331551463647</v>
      </c>
    </row>
    <row r="372" spans="1:7" x14ac:dyDescent="0.2">
      <c r="A372" s="1">
        <f t="shared" si="32"/>
        <v>360</v>
      </c>
      <c r="B372" s="13">
        <f t="shared" si="33"/>
        <v>958.43245950091341</v>
      </c>
      <c r="C372" s="13">
        <f t="shared" si="34"/>
        <v>5.5908560137553289</v>
      </c>
      <c r="D372" s="9">
        <f t="shared" si="35"/>
        <v>958.43245950088112</v>
      </c>
      <c r="E372" s="12"/>
      <c r="F372" s="13">
        <f t="shared" si="30"/>
        <v>3.2287061912938952E-11</v>
      </c>
      <c r="G372" s="13">
        <f t="shared" si="31"/>
        <v>964.02331551463647</v>
      </c>
    </row>
    <row r="375" spans="1:7" x14ac:dyDescent="0.2">
      <c r="A375" s="29" t="s">
        <v>26</v>
      </c>
      <c r="B375" s="13"/>
      <c r="C375" s="30">
        <f>SUM(C13:C374)</f>
        <v>202148.39358526916</v>
      </c>
      <c r="D375" s="13">
        <f>SUM(D13:D374)</f>
        <v>144900.00000000003</v>
      </c>
      <c r="E375" s="13">
        <f>SUM(E13:E374)</f>
        <v>0</v>
      </c>
      <c r="F375" s="13"/>
    </row>
  </sheetData>
  <dataConsolidate/>
  <mergeCells count="8">
    <mergeCell ref="I16:M16"/>
    <mergeCell ref="I23:M23"/>
    <mergeCell ref="I39:M39"/>
    <mergeCell ref="B1:D1"/>
    <mergeCell ref="B2:D2"/>
    <mergeCell ref="A4:B4"/>
    <mergeCell ref="I4:J4"/>
    <mergeCell ref="D8:F8"/>
  </mergeCells>
  <dataValidations count="4">
    <dataValidation type="list" allowBlank="1" showInputMessage="1" showErrorMessage="1" sqref="B5">
      <formula1>$D$4:$G$4</formula1>
    </dataValidation>
    <dataValidation type="list" allowBlank="1" showInputMessage="1" showErrorMessage="1" promptTitle="Recommend Rental Rate" sqref="I8">
      <formula1>$J$19:$M$19</formula1>
    </dataValidation>
    <dataValidation type="list" allowBlank="1" showInputMessage="1" showErrorMessage="1" sqref="M7">
      <formula1>$O$1:$O$2</formula1>
    </dataValidation>
    <dataValidation type="list" allowBlank="1" showInputMessage="1" showErrorMessage="1" sqref="I12">
      <formula1>$D$4:$G$4</formula1>
    </dataValidation>
  </dataValidations>
  <printOptions horizontalCentered="1"/>
  <pageMargins left="0.25" right="0.25" top="0.48" bottom="0.24" header="0.3" footer="0.1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5" sqref="L35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5" sqref="L3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Option 1</vt:lpstr>
      <vt:lpstr>Sheet1</vt:lpstr>
      <vt:lpstr>Sheet3</vt:lpstr>
      <vt:lpstr>'Option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Tracey</cp:lastModifiedBy>
  <cp:lastPrinted>2017-08-04T22:59:52Z</cp:lastPrinted>
  <dcterms:created xsi:type="dcterms:W3CDTF">2016-04-25T01:15:57Z</dcterms:created>
  <dcterms:modified xsi:type="dcterms:W3CDTF">2017-08-10T16:28:19Z</dcterms:modified>
</cp:coreProperties>
</file>